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fsgsv03\01総務部\14財政課\財政係\13 財政状況資料集\財政比較分析表等\28年度決算分\07_301026再分析依頼\02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BE36" i="9"/>
  <c r="C36" i="9"/>
  <c r="C35" i="9"/>
  <c r="BW34" i="9"/>
  <c r="C34" i="9"/>
  <c r="BW35" i="9" l="1"/>
  <c r="BW36" i="9" s="1"/>
  <c r="BW37" i="9" s="1"/>
  <c r="BW38" i="9" s="1"/>
  <c r="BW39" i="9" s="1"/>
  <c r="BW40" i="9" s="1"/>
  <c r="BW41" i="9" s="1"/>
  <c r="BW42" i="9" s="1"/>
  <c r="BW43" i="9" s="1"/>
  <c r="U34" i="9"/>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BE34" i="9"/>
  <c r="BE35" i="9" s="1"/>
</calcChain>
</file>

<file path=xl/sharedStrings.xml><?xml version="1.0" encoding="utf-8"?>
<sst xmlns="http://schemas.openxmlformats.org/spreadsheetml/2006/main" count="1024" uniqueCount="567">
  <si>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</si>
  <si>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</si>
  <si>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</si>
  <si>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</si>
  <si>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</si>
  <si>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</si>
  <si>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</si>
  <si>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</si>
  <si>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</si>
  <si>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</si>
  <si>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</si>
  <si>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</si>
  <si>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</si>
  <si>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</si>
  <si>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</si>
  <si>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</si>
  <si>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</si>
  <si>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</si>
  <si>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</si>
  <si>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</si>
  <si>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</si>
  <si>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</si>
  <si>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</si>
  <si>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</si>
  <si>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</si>
  <si>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</si>
  <si>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</si>
  <si>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</si>
  <si>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</si>
  <si>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</si>
  <si>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</si>
  <si>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</si>
  <si>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</si>
  <si>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</si>
  <si>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</si>
  <si>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</si>
  <si>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</si>
  <si>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</si>
  <si>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</si>
  <si>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</si>
  <si>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</si>
  <si>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</si>
  <si>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</si>
  <si>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</si>
  <si>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</si>
  <si>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</si>
  <si>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</si>
  <si>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</si>
  <si>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</si>
  <si>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</si>
  <si>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</si>
  <si>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</si>
  <si>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</si>
  <si>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</si>
  <si>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</si>
  <si>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</si>
  <si>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</si>
  <si>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</si>
  <si>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</si>
  <si>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</si>
  <si>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</si>
  <si>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</si>
  <si>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</si>
  <si>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</si>
  <si>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</si>
  <si>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</si>
  <si>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</si>
  <si>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</si>
  <si>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</si>
  <si>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</si>
  <si>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</si>
  <si>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</si>
  <si>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</si>
  <si>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</si>
  <si>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</si>
  <si>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</si>
  <si>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</si>
  <si>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</si>
  <si>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</si>
  <si>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</si>
  <si>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</si>
  <si>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</si>
  <si>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瀬戸内市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</si>
  <si>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</si>
  <si>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</si>
  <si>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</si>
  <si>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</si>
  <si>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</si>
  <si>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</si>
  <si>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</si>
  <si>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</si>
  <si>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</si>
  <si>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</si>
  <si>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</si>
  <si>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</si>
  <si>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</si>
  <si>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</si>
  <si>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</si>
  <si>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</si>
  <si>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</si>
  <si>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</si>
  <si>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</si>
  <si>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</si>
  <si>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</si>
  <si>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</si>
  <si>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</si>
  <si>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</si>
  <si>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</si>
  <si>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</si>
  <si>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</si>
  <si>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</si>
  <si>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</si>
  <si>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</si>
  <si>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</si>
  <si>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</si>
  <si>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</si>
  <si>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</si>
  <si>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</si>
  <si>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</si>
  <si>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</si>
  <si>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</si>
  <si>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</si>
  <si>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</si>
  <si>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</si>
  <si>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</si>
  <si>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</si>
  <si>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</si>
  <si>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</si>
  <si>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</si>
  <si>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</si>
  <si>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</si>
  <si>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</si>
  <si>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</si>
  <si>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</si>
  <si>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</si>
  <si>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</si>
  <si>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</si>
  <si>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</si>
  <si>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</si>
  <si>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</si>
  <si>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</si>
  <si>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</si>
  <si>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</si>
  <si>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</si>
  <si>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</si>
  <si>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</si>
  <si>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</si>
  <si>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</si>
  <si>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</si>
  <si>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</si>
  <si>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</si>
  <si>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</si>
  <si>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</si>
  <si>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</si>
  <si>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</si>
  <si>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</si>
  <si>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</si>
  <si>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</si>
  <si>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</si>
  <si>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</si>
  <si>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</si>
  <si>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</si>
  <si>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</si>
  <si>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</si>
  <si>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</si>
  <si>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</si>
  <si>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</si>
  <si>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</si>
  <si>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</si>
  <si>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</si>
  <si>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</si>
  <si>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</si>
  <si>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</si>
  <si>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</si>
  <si>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</si>
  <si>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</si>
  <si>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</si>
  <si>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</si>
  <si>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</si>
  <si>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</si>
  <si>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</si>
  <si>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</si>
  <si>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</si>
  <si>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</si>
  <si>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</si>
  <si>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</si>
  <si>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</si>
  <si>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</si>
  <si>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</si>
  <si>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</si>
  <si>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</si>
  <si>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</si>
  <si>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</si>
  <si>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</si>
  <si>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</si>
  <si>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</si>
  <si>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岡山県瀬戸内市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</si>
  <si>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</si>
  <si>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</si>
  <si>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</si>
  <si>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</si>
  <si>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</si>
  <si>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</si>
  <si>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</si>
  <si>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</si>
  <si>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</si>
  <si>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</si>
  <si>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</si>
  <si>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</si>
  <si>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</si>
  <si>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</si>
  <si>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</si>
  <si>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</si>
  <si>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</si>
  <si>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</si>
  <si>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</si>
  <si>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</si>
  <si>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</si>
  <si>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</si>
  <si>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</si>
  <si>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</si>
  <si>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</si>
  <si>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</si>
  <si>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</si>
  <si>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</si>
  <si>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</si>
  <si>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</si>
  <si>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</si>
  <si>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</si>
  <si>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</si>
  <si>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</si>
  <si>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</si>
  <si>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</si>
  <si>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</si>
  <si>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</si>
  <si>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</si>
  <si>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</si>
  <si>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</si>
  <si>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</si>
  <si>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</si>
  <si>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</si>
  <si>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</si>
  <si>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</si>
  <si>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</si>
  <si>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</si>
  <si>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</si>
  <si>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</si>
  <si>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</si>
  <si>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</si>
  <si>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</si>
  <si>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</si>
  <si>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</si>
  <si>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</si>
  <si>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</si>
  <si>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</si>
  <si>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</si>
  <si>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</si>
  <si>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</si>
  <si>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</si>
  <si>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</si>
  <si>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</si>
  <si>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</si>
  <si>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</si>
  <si>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</si>
  <si>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</si>
  <si>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</si>
  <si>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</si>
  <si>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</si>
  <si>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</si>
  <si>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</si>
  <si>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</si>
  <si>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</si>
  <si>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</si>
  <si>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</si>
  <si>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</si>
  <si>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</si>
  <si>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</si>
  <si>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</si>
  <si>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</si>
  <si>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</si>
  <si>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</si>
  <si>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</si>
  <si>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</si>
  <si>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</si>
  <si>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</si>
  <si>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</si>
  <si>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</si>
  <si>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</si>
  <si>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</si>
  <si>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</si>
  <si>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</si>
  <si>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</si>
  <si>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</si>
  <si>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</si>
  <si>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</si>
  <si>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</si>
  <si>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</si>
  <si>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</si>
  <si>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</si>
  <si>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</si>
  <si>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</si>
  <si>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</si>
  <si>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</si>
  <si>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</si>
  <si>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</si>
  <si>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</si>
  <si>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</si>
  <si>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</si>
  <si>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</si>
  <si>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</si>
  <si>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</si>
  <si>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</si>
  <si>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</si>
  <si>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</si>
  <si>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</si>
  <si>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</si>
  <si>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</si>
  <si>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</si>
  <si>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</si>
  <si>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</si>
  <si>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</si>
  <si>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</si>
  <si>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</si>
  <si>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</si>
  <si>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</si>
  <si>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</si>
  <si>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</si>
  <si>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</si>
  <si>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</si>
  <si>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</si>
  <si>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</si>
  <si>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</si>
  <si>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</si>
  <si>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</si>
  <si>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</si>
  <si>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</si>
  <si>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</si>
  <si>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</si>
  <si>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</si>
  <si>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</si>
  <si>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</si>
  <si>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</si>
  <si>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</si>
  <si>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</si>
  <si>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</si>
  <si>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岡山県瀬戸内市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</si>
  <si>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</si>
  <si>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</si>
  <si>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</si>
  <si>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</si>
  <si>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</si>
  <si>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</si>
  <si>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</si>
  <si>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</si>
  <si>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</si>
  <si>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</si>
  <si>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</si>
  <si>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</si>
  <si>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</si>
  <si>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</si>
  <si>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</si>
  <si>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</si>
  <si>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</si>
  <si>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</si>
  <si>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</si>
  <si>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</si>
  <si>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</si>
  <si>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</si>
  <si>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</si>
  <si>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</si>
  <si>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</si>
  <si>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</si>
  <si>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</si>
  <si>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</si>
  <si>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</si>
  <si>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</si>
  <si>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</si>
  <si>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</si>
  <si>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</si>
  <si>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瀬戸内市国民健康保険特別会計</t>
    <phoneticPr fontId="5"/>
  </si>
  <si>
    <t>瀬戸内市国民健康保険診療施設裳掛診療所特別会計</t>
    <phoneticPr fontId="5"/>
  </si>
  <si>
    <t>瀬戸内市国民健康保険診療施設美和診療所特別会計</t>
    <phoneticPr fontId="5"/>
  </si>
  <si>
    <t>瀬戸内市介護保険特別会計</t>
    <phoneticPr fontId="5"/>
  </si>
  <si>
    <t>瀬戸内市後期高齢者医療特別会計</t>
    <phoneticPr fontId="5"/>
  </si>
  <si>
    <t>瀬戸内市水道事業会計</t>
    <phoneticPr fontId="5"/>
  </si>
  <si>
    <t>法適用企業</t>
    <phoneticPr fontId="5"/>
  </si>
  <si>
    <t>瀬戸内市病院事業会計</t>
    <phoneticPr fontId="5"/>
  </si>
  <si>
    <t>瀬戸内市下水道事業会計</t>
    <phoneticPr fontId="5"/>
  </si>
  <si>
    <t>瀬戸内市土地開発事業特別会計</t>
    <phoneticPr fontId="5"/>
  </si>
  <si>
    <t>法非適用企業</t>
    <phoneticPr fontId="5"/>
  </si>
  <si>
    <t>瀬戸内市企業団地造成事業特別会計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</si>
  <si>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</si>
  <si>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</si>
  <si>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</si>
  <si>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</si>
  <si>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</si>
  <si>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</si>
  <si>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</si>
  <si>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</si>
  <si>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</si>
  <si>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</si>
  <si>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</si>
  <si>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</si>
  <si>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</si>
  <si>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</si>
  <si>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</si>
  <si>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</si>
  <si>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</si>
  <si>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</si>
  <si>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</si>
  <si>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</si>
  <si>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</si>
  <si>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</si>
  <si>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</si>
  <si>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</si>
  <si>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</si>
  <si>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</si>
  <si>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</si>
  <si>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</si>
  <si>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</si>
  <si>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</si>
  <si>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</si>
  <si>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</si>
  <si>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</si>
  <si>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</si>
  <si>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</si>
  <si>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</si>
  <si>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</si>
  <si>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</si>
  <si>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</si>
  <si>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</si>
  <si>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</si>
  <si>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</si>
  <si>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</si>
  <si>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</si>
  <si>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</si>
  <si>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</si>
  <si>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</si>
  <si>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</si>
  <si>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</si>
  <si>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</si>
  <si>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</si>
  <si>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</si>
  <si>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</si>
  <si>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</si>
  <si>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</si>
  <si>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</si>
  <si>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</si>
  <si>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</si>
  <si>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</si>
  <si>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</si>
  <si>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</si>
  <si>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</si>
  <si>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</si>
  <si>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</si>
  <si>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</si>
  <si>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</si>
  <si>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</si>
  <si>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</si>
  <si>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</si>
  <si>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</si>
  <si>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</si>
  <si>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</si>
  <si>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</si>
  <si>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</si>
  <si>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</si>
  <si>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</si>
  <si>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</si>
  <si>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</si>
  <si>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</si>
  <si>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</si>
  <si>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</si>
  <si>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</si>
  <si>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</si>
  <si>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</si>
  <si>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</si>
  <si>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</si>
  <si>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</si>
  <si>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</si>
  <si>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</si>
  <si>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</si>
  <si>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</si>
  <si>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</si>
  <si>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</si>
  <si>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</si>
  <si>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</si>
  <si>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</si>
  <si>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</si>
  <si>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</si>
  <si>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</si>
  <si>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</si>
  <si>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</si>
  <si>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</si>
  <si>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</si>
  <si>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</si>
  <si>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</si>
  <si>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</si>
  <si>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</si>
  <si>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</si>
  <si>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</si>
  <si>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</si>
  <si>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</si>
  <si>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</si>
  <si>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</si>
  <si>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</si>
  <si>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</si>
  <si>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</si>
  <si>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</si>
  <si>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</si>
  <si>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</si>
  <si>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</si>
  <si>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</si>
  <si>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</si>
  <si>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</si>
  <si>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</si>
  <si>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</si>
  <si>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</si>
  <si>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</si>
  <si>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</si>
  <si>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</si>
  <si>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</si>
  <si>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</si>
  <si>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</si>
  <si>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</si>
  <si>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</si>
  <si>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</si>
  <si>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2.55</t>
  </si>
  <si>
    <t>瀬戸内市病院事業会計</t>
  </si>
  <si>
    <t>瀬戸内市水道事業会計</t>
  </si>
  <si>
    <t>一般会計</t>
  </si>
  <si>
    <t>瀬戸内市下水道事業会計</t>
  </si>
  <si>
    <t>瀬戸内市介護保険特別会計</t>
  </si>
  <si>
    <t>瀬戸内市土地開発事業特別会計</t>
  </si>
  <si>
    <t>瀬戸内市国民健康保険特別会計</t>
  </si>
  <si>
    <t>瀬戸内市国民健康保険診療施設裳掛診療所特別会計</t>
  </si>
  <si>
    <t>その他会計（赤字）</t>
  </si>
  <si>
    <t>その他会計（黒字）</t>
  </si>
  <si>
    <t>-</t>
    <phoneticPr fontId="2"/>
  </si>
  <si>
    <t>-</t>
    <phoneticPr fontId="2"/>
  </si>
  <si>
    <t>（一社）瀬戸内市緑の村公社</t>
    <rPh sb="1" eb="3">
      <t>イッシャ</t>
    </rPh>
    <phoneticPr fontId="2"/>
  </si>
  <si>
    <t>（公財）寒風陶芸の里</t>
    <rPh sb="1" eb="2">
      <t>コウ</t>
    </rPh>
    <rPh sb="2" eb="3">
      <t>ザイ</t>
    </rPh>
    <phoneticPr fontId="2"/>
  </si>
  <si>
    <t>（一財）瀬戸内市振興公社</t>
    <rPh sb="1" eb="2">
      <t>イチ</t>
    </rPh>
    <rPh sb="2" eb="3">
      <t>ザイ</t>
    </rPh>
    <phoneticPr fontId="2"/>
  </si>
  <si>
    <t>（有）曙の里おく</t>
    <rPh sb="1" eb="2">
      <t>ユウ</t>
    </rPh>
    <phoneticPr fontId="2"/>
  </si>
  <si>
    <t>（一財）牛窓町水産協会</t>
    <rPh sb="1" eb="2">
      <t>イチ</t>
    </rPh>
    <rPh sb="2" eb="3">
      <t>ザイ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</si>
  <si>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</si>
  <si>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</si>
  <si>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</si>
  <si>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</si>
  <si>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</si>
  <si>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rPh sb="19" eb="20">
      <t>イッケイ</t>
    </rPh>
    <phoneticPr fontId="2"/>
  </si>
  <si>
    <t>神崎衛生施設組合</t>
    <rPh sb="0" eb="2">
      <t>カンザキ</t>
    </rPh>
    <rPh sb="2" eb="4">
      <t>エイセイ</t>
    </rPh>
    <rPh sb="4" eb="6">
      <t>シセツ</t>
    </rPh>
    <rPh sb="6" eb="8">
      <t>クミアイ</t>
    </rPh>
    <phoneticPr fontId="2"/>
  </si>
  <si>
    <t>旭東用排水組合</t>
    <rPh sb="0" eb="2">
      <t>キョクトウ</t>
    </rPh>
    <rPh sb="2" eb="3">
      <t>ヨウ</t>
    </rPh>
    <rPh sb="3" eb="5">
      <t>ハイスイ</t>
    </rPh>
    <rPh sb="5" eb="7">
      <t>クミアイ</t>
    </rPh>
    <phoneticPr fontId="2"/>
  </si>
  <si>
    <t>岡山県広域水道企業団</t>
    <rPh sb="0" eb="3">
      <t>オカヤマケン</t>
    </rPh>
    <rPh sb="3" eb="5">
      <t>コウイキ</t>
    </rPh>
    <rPh sb="5" eb="7">
      <t>スイドウ</t>
    </rPh>
    <rPh sb="7" eb="9">
      <t>キギョウ</t>
    </rPh>
    <rPh sb="9" eb="10">
      <t>ダン</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</si>
  <si>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rPh sb="20" eb="22">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</si>
  <si>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</si>
  <si>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</si>
  <si>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</si>
  <si>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</si>
  <si>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</si>
  <si>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前年度と比較すると、将来負担比率は14.7ポイント、実質公債費比率は1.0ポイント改善されている。今後、合併自治体に対する地方交付税優遇措置の段階的な削減による歳入減に加え、新火葬場整備やＪＲ駅前整備事業などの大型投資的事業や施設の老朽化対策などの歳出が見込まれている。
今後控えている大規模な事業計画の整理・縮小を図る等、起債に過度に依存しない財政運営を行えるよう、事業の適正化に努める。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</si>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</sst>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43845</c:v>
                </c:pt>
                <c:pt idx="1">
                  <c:v>50775</c:v>
                </c:pt>
                <c:pt idx="2">
                  <c:v>29189</c:v>
                </c:pt>
                <c:pt idx="3">
                  <c:v>40442</c:v>
                </c:pt>
                <c:pt idx="4">
                  <c:v>46727</c:v>
                </c:pt>
              </c:numCache>
            </c:numRef>
          </c:val>
          <c:smooth val="0"/>
        </c:ser>
        <c:dLbls>
          <c:showLegendKey val="0"/>
          <c:showVal val="0"/>
          <c:showCatName val="0"/>
          <c:showSerName val="0"/>
          <c:showPercent val="0"/>
          <c:showBubbleSize val="0"/>
        </c:dLbls>
        <c:marker val="1"/>
        <c:smooth val="0"/>
        <c:axId val="553816312"/>
        <c:axId val="553817096"/>
      </c:lineChart>
      <c:catAx>
        <c:axId val="553816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3817096"/>
        <c:crosses val="autoZero"/>
        <c:auto val="1"/>
        <c:lblAlgn val="ctr"/>
        <c:lblOffset val="100"/>
        <c:tickLblSkip val="1"/>
        <c:tickMarkSkip val="1"/>
        <c:noMultiLvlLbl val="0"/>
      </c:catAx>
      <c:valAx>
        <c:axId val="553817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3816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3.46</c:v>
                </c:pt>
                <c:pt idx="1">
                  <c:v>4.21</c:v>
                </c:pt>
                <c:pt idx="2">
                  <c:v>8.1</c:v>
                </c:pt>
                <c:pt idx="3">
                  <c:v>7.6</c:v>
                </c:pt>
                <c:pt idx="4">
                  <c:v>5.84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26.95</c:v>
                </c:pt>
                <c:pt idx="1">
                  <c:v>31.85</c:v>
                </c:pt>
                <c:pt idx="2">
                  <c:v>35.619999999999997</c:v>
                </c:pt>
                <c:pt idx="3">
                  <c:v>40.880000000000003</c:v>
                </c:pt>
                <c:pt idx="4">
                  <c:v>40.549999999999997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53813176"/>
        <c:axId val="55381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1.35</c:v>
                </c:pt>
                <c:pt idx="1">
                  <c:v>6.21</c:v>
                </c:pt>
                <c:pt idx="2">
                  <c:v>7.52</c:v>
                </c:pt>
                <c:pt idx="3">
                  <c:v>4.63</c:v>
                </c:pt>
                <c:pt idx="4">
                  <c:v>-2.5499999999999998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53813176"/>
        <c:axId val="553813568"/>
      </c:lineChart>
      <c:catAx>
        <c:axId val="55381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3813568"/>
        <c:crosses val="autoZero"/>
        <c:auto val="1"/>
        <c:lblAlgn val="ctr"/>
        <c:lblOffset val="100"/>
        <c:tickLblSkip val="1"/>
        <c:tickMarkSkip val="1"/>
        <c:noMultiLvlLbl val="0"/>
      </c:catAx>
      <c:valAx>
        <c:axId val="5538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81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0.04</c:v>
                </c:pt>
                <c:pt idx="4">
                  <c:v>#N/A</c:v>
                </c:pt>
                <c:pt idx="5">
                  <c:v>0.18</c:v>
                </c:pt>
                <c:pt idx="6">
                  <c:v>#N/A</c:v>
                </c:pt>
                <c:pt idx="7">
                  <c:v>3.11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瀬戸内市国民健康保険診療施設裳掛診療所特別会計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瀬戸内市国民健康保険特別会計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0.76</c:v>
                </c:pt>
                <c:pt idx="2">
                  <c:v>#N/A</c:v>
                </c:pt>
                <c:pt idx="3">
                  <c:v>0.27</c:v>
                </c:pt>
                <c:pt idx="4">
                  <c:v>#N/A</c:v>
                </c:pt>
                <c:pt idx="5">
                  <c:v>0.39</c:v>
                </c:pt>
                <c:pt idx="6">
                  <c:v>#N/A</c:v>
                </c:pt>
                <c:pt idx="7">
                  <c:v>0.27</c:v>
                </c:pt>
                <c:pt idx="8">
                  <c:v>#N/A</c:v>
                </c:pt>
                <c:pt idx="9">
                  <c:v>0.24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瀬戸内市土地開発事業特別会計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0.27</c:v>
                </c:pt>
                <c:pt idx="4">
                  <c:v>#N/A</c:v>
                </c:pt>
                <c:pt idx="5">
                  <c:v>0.18</c:v>
                </c:pt>
                <c:pt idx="6">
                  <c:v>#N/A</c:v>
                </c:pt>
                <c:pt idx="7">
                  <c:v>0.09</c:v>
                </c:pt>
                <c:pt idx="8">
                  <c:v>#N/A</c:v>
                </c:pt>
                <c:pt idx="9">
                  <c:v>0.39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瀬戸内市介護保険特別会計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0.87</c:v>
                </c:pt>
                <c:pt idx="4">
                  <c:v>#N/A</c:v>
                </c:pt>
                <c:pt idx="5">
                  <c:v>0.33</c:v>
                </c:pt>
                <c:pt idx="6">
                  <c:v>#N/A</c:v>
                </c:pt>
                <c:pt idx="7">
                  <c:v>0.72</c:v>
                </c:pt>
                <c:pt idx="8">
                  <c:v>#N/A</c:v>
                </c:pt>
                <c:pt idx="9">
                  <c:v>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瀬戸内市下水道事業会計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3.46</c:v>
                </c:pt>
                <c:pt idx="2">
                  <c:v>#N/A</c:v>
                </c:pt>
                <c:pt idx="3">
                  <c:v>4.21</c:v>
                </c:pt>
                <c:pt idx="4">
                  <c:v>#N/A</c:v>
                </c:pt>
                <c:pt idx="5">
                  <c:v>8.1</c:v>
                </c:pt>
                <c:pt idx="6">
                  <c:v>#N/A</c:v>
                </c:pt>
                <c:pt idx="7">
                  <c:v>7.59</c:v>
                </c:pt>
                <c:pt idx="8">
                  <c:v>#N/A</c:v>
                </c:pt>
                <c:pt idx="9">
                  <c:v>5.84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瀬戸内市水道事業会計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5.44</c:v>
                </c:pt>
                <c:pt idx="2">
                  <c:v>#N/A</c:v>
                </c:pt>
                <c:pt idx="3">
                  <c:v>7.18</c:v>
                </c:pt>
                <c:pt idx="4">
                  <c:v>#N/A</c:v>
                </c:pt>
                <c:pt idx="5">
                  <c:v>7.16</c:v>
                </c:pt>
                <c:pt idx="6">
                  <c:v>#N/A</c:v>
                </c:pt>
                <c:pt idx="7">
                  <c:v>8.23</c:v>
                </c:pt>
                <c:pt idx="8">
                  <c:v>#N/A</c:v>
                </c:pt>
                <c:pt idx="9">
                  <c:v>8.14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瀬戸内市病院事業会計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7.49</c:v>
                </c:pt>
                <c:pt idx="2">
                  <c:v>#N/A</c:v>
                </c:pt>
                <c:pt idx="3">
                  <c:v>6.85</c:v>
                </c:pt>
                <c:pt idx="4">
                  <c:v>#N/A</c:v>
                </c:pt>
                <c:pt idx="5">
                  <c:v>7.07</c:v>
                </c:pt>
                <c:pt idx="6">
                  <c:v>#N/A</c:v>
                </c:pt>
                <c:pt idx="7">
                  <c:v>8.83</c:v>
                </c:pt>
                <c:pt idx="8">
                  <c:v>#N/A</c:v>
                </c:pt>
                <c:pt idx="9">
                  <c:v>8.51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3817880"/>
        <c:axId val="553818272"/>
      </c:barChart>
      <c:catAx>
        <c:axId val="55381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818272"/>
        <c:crosses val="autoZero"/>
        <c:auto val="1"/>
        <c:lblAlgn val="ctr"/>
        <c:lblOffset val="100"/>
        <c:tickLblSkip val="1"/>
        <c:tickMarkSkip val="1"/>
        <c:noMultiLvlLbl val="0"/>
      </c:catAx>
      <c:valAx>
        <c:axId val="5538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817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1613</c:v>
                </c:pt>
                <c:pt idx="5">
                  <c:v>1694</c:v>
                </c:pt>
                <c:pt idx="8">
                  <c:v>1821</c:v>
                </c:pt>
                <c:pt idx="11">
                  <c:v>1723</c:v>
                </c:pt>
                <c:pt idx="14">
                  <c:v>1700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426</c:v>
                </c:pt>
                <c:pt idx="3">
                  <c:v>407</c:v>
                </c:pt>
                <c:pt idx="6">
                  <c:v>58</c:v>
                </c:pt>
                <c:pt idx="9">
                  <c:v>50</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573</c:v>
                </c:pt>
                <c:pt idx="3">
                  <c:v>658</c:v>
                </c:pt>
                <c:pt idx="6">
                  <c:v>818</c:v>
                </c:pt>
                <c:pt idx="9">
                  <c:v>946</c:v>
                </c:pt>
                <c:pt idx="12">
                  <c:v>975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1852</c:v>
                </c:pt>
                <c:pt idx="3">
                  <c:v>1867</c:v>
                </c:pt>
                <c:pt idx="6">
                  <c:v>1829</c:v>
                </c:pt>
                <c:pt idx="9">
                  <c:v>1619</c:v>
                </c:pt>
                <c:pt idx="12">
                  <c:v>1628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53819448"/>
        <c:axId val="55381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1243</c:v>
                </c:pt>
                <c:pt idx="2">
                  <c:v>#N/A</c:v>
                </c:pt>
                <c:pt idx="3">
                  <c:v>#N/A</c:v>
                </c:pt>
                <c:pt idx="4">
                  <c:v>1250</c:v>
                </c:pt>
                <c:pt idx="5">
                  <c:v>#N/A</c:v>
                </c:pt>
                <c:pt idx="6">
                  <c:v>#N/A</c:v>
                </c:pt>
                <c:pt idx="7">
                  <c:v>896</c:v>
                </c:pt>
                <c:pt idx="8">
                  <c:v>#N/A</c:v>
                </c:pt>
                <c:pt idx="9">
                  <c:v>#N/A</c:v>
                </c:pt>
                <c:pt idx="10">
                  <c:v>904</c:v>
                </c:pt>
                <c:pt idx="11">
                  <c:v>#N/A</c:v>
                </c:pt>
                <c:pt idx="12">
                  <c:v>#N/A</c:v>
                </c:pt>
                <c:pt idx="13">
                  <c:v>956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53819448"/>
        <c:axId val="553819056"/>
      </c:lineChart>
      <c:catAx>
        <c:axId val="55381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819056"/>
        <c:crosses val="autoZero"/>
        <c:auto val="1"/>
        <c:lblAlgn val="ctr"/>
        <c:lblOffset val="100"/>
        <c:tickLblSkip val="1"/>
        <c:tickMarkSkip val="1"/>
        <c:noMultiLvlLbl val="0"/>
      </c:catAx>
      <c:valAx>
        <c:axId val="55381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81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18857</c:v>
                </c:pt>
                <c:pt idx="5">
                  <c:v>19131</c:v>
                </c:pt>
                <c:pt idx="8">
                  <c:v>19150</c:v>
                </c:pt>
                <c:pt idx="11">
                  <c:v>19737</c:v>
                </c:pt>
                <c:pt idx="14">
                  <c:v>20019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295</c:v>
                </c:pt>
                <c:pt idx="5">
                  <c:v>294</c:v>
                </c:pt>
                <c:pt idx="8">
                  <c:v>282</c:v>
                </c:pt>
                <c:pt idx="11">
                  <c:v>315</c:v>
                </c:pt>
                <c:pt idx="14">
                  <c:v>529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5608</c:v>
                </c:pt>
                <c:pt idx="5">
                  <c:v>6524</c:v>
                </c:pt>
                <c:pt idx="8">
                  <c:v>7460</c:v>
                </c:pt>
                <c:pt idx="11">
                  <c:v>8468</c:v>
                </c:pt>
                <c:pt idx="14">
                  <c:v>9233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2163</c:v>
                </c:pt>
                <c:pt idx="3">
                  <c:v>1941</c:v>
                </c:pt>
                <c:pt idx="6">
                  <c:v>1804</c:v>
                </c:pt>
                <c:pt idx="9">
                  <c:v>1602</c:v>
                </c:pt>
                <c:pt idx="12">
                  <c:v>1508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11</c:v>
                </c:pt>
                <c:pt idx="6">
                  <c:v>9</c:v>
                </c:pt>
                <c:pt idx="9">
                  <c:v>6</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13690</c:v>
                </c:pt>
                <c:pt idx="3">
                  <c:v>14805</c:v>
                </c:pt>
                <c:pt idx="6">
                  <c:v>15120</c:v>
                </c:pt>
                <c:pt idx="9">
                  <c:v>16112</c:v>
                </c:pt>
                <c:pt idx="12">
                  <c:v>15855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671</c:v>
                </c:pt>
                <c:pt idx="3">
                  <c:v>388</c:v>
                </c:pt>
                <c:pt idx="6">
                  <c:v>317</c:v>
                </c:pt>
                <c:pt idx="9">
                  <c:v>255</c:v>
                </c:pt>
                <c:pt idx="12">
                  <c:v>200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16140</c:v>
                </c:pt>
                <c:pt idx="3">
                  <c:v>16289</c:v>
                </c:pt>
                <c:pt idx="6">
                  <c:v>15837</c:v>
                </c:pt>
                <c:pt idx="9">
                  <c:v>15933</c:v>
                </c:pt>
                <c:pt idx="12">
                  <c:v>16213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53820232"/>
        <c:axId val="553821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7917</c:v>
                </c:pt>
                <c:pt idx="2">
                  <c:v>#N/A</c:v>
                </c:pt>
                <c:pt idx="3">
                  <c:v>#N/A</c:v>
                </c:pt>
                <c:pt idx="4">
                  <c:v>7485</c:v>
                </c:pt>
                <c:pt idx="5">
                  <c:v>#N/A</c:v>
                </c:pt>
                <c:pt idx="6">
                  <c:v>#N/A</c:v>
                </c:pt>
                <c:pt idx="7">
                  <c:v>6195</c:v>
                </c:pt>
                <c:pt idx="8">
                  <c:v>#N/A</c:v>
                </c:pt>
                <c:pt idx="9">
                  <c:v>#N/A</c:v>
                </c:pt>
                <c:pt idx="10">
                  <c:v>5388</c:v>
                </c:pt>
                <c:pt idx="11">
                  <c:v>#N/A</c:v>
                </c:pt>
                <c:pt idx="12">
                  <c:v>#N/A</c:v>
                </c:pt>
                <c:pt idx="13">
                  <c:v>4000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53820232"/>
        <c:axId val="553821016"/>
      </c:lineChart>
      <c:catAx>
        <c:axId val="55382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3821016"/>
        <c:crosses val="autoZero"/>
        <c:auto val="1"/>
        <c:lblAlgn val="ctr"/>
        <c:lblOffset val="100"/>
        <c:tickLblSkip val="1"/>
        <c:tickMarkSkip val="1"/>
        <c:noMultiLvlLbl val="0"/>
      </c:catAx>
      <c:valAx>
        <c:axId val="55382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82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{3A38DF21-42F7-492A-9311-9973E04F0345}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{1E5B370C-DFCF-4FF3-B9CE-A12A44F461AD}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{5E49C112-1757-4E5C-9277-2D46AC2FF220}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{9FDAF9F4-B195-4C2E-8ADF-099C57241CCB}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{35024B9E-8659-4D6D-9683-071211282AF0}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{4D413CAF-EF6F-47FA-82EC-225943816BD0}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{BF70C56B-ACED-4013-B238-94CDFF2A8045}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{81B0C081-F401-4908-AE7F-AB86D722BBAE}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{68CCC173-F765-4F21-B78E-1239523ECBFD}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{D0CC1E80-7A7B-44A2-9087-D83047603C7E}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7520504"/>
        <c:axId val="537520896"/>
      </c:scatterChart>
      <c:valAx>
        <c:axId val="537520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7520896"/>
        <c:crosses val="autoZero"/>
        <c:crossBetween val="midCat"/>
      </c:valAx>
      <c:valAx>
        <c:axId val="537520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520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{183E2ACB-B81B-4CBB-935C-E81FED98464B}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{D8CE7D9F-9AD3-4B64-9B36-00315C7329B1}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{AC8A644E-F168-478B-A83D-28DDB3067E2F}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670066891433372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{AC5DD49D-D18A-43A7-9051-4F8FC0CEFD13}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{D998876E-4DEF-40F2-9395-8DC221198382}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13.7</c:v>
                </c:pt>
                <c:pt idx="2">
                  <c:v>12.2</c:v>
                </c:pt>
                <c:pt idx="3">
                  <c:v>11</c:v>
                </c:pt>
                <c:pt idx="4">
                  <c:v>10</c:v>
                </c:pt>
              </c:numCache>
            </c:numRef>
          </c:xVal>
          <c:yVal>
            <c:numRef>
              <c:f>公会計指標分析・財政指標組合せ分析表!$K$73:$O$73</c:f>
              <c:numCache>
                <c:formatCode>#,##0.0;"▲ "#,##0.0</c:formatCode>
                <c:ptCount val="5"/>
                <c:pt idx="0">
                  <c:v>86.3</c:v>
                </c:pt>
                <c:pt idx="1">
                  <c:v>80.599999999999994</c:v>
                </c:pt>
                <c:pt idx="2">
                  <c:v>67.900000000000006</c:v>
                </c:pt>
                <c:pt idx="3">
                  <c:v>58.6</c:v>
                </c:pt>
                <c:pt idx="4">
                  <c:v>43.9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{20B84FCF-0734-41F3-BCF9-F03C7FC3781C}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{A8CED431-AC83-497B-878A-5A3E9C4454BA}</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671025560929370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{06E88A13-65CE-4D4F-8D54-1A25F4F89600}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{597FC5E1-69F0-44B3-95EF-BE7B91D6EA03}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{D15D003F-6957-4CB7-AF14-EE3CBBD6F057}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7521680"/>
        <c:axId val="537522072"/>
      </c:scatterChart>
      <c:valAx>
        <c:axId val="537521680"/>
        <c:scaling>
          <c:orientation val="minMax"/>
          <c:max val="14.7"/>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7522072"/>
        <c:crosses val="autoZero"/>
        <c:crossBetween val="midCat"/>
      </c:valAx>
      <c:valAx>
        <c:axId val="537522072"/>
        <c:scaling>
          <c:orientation val="minMax"/>
          <c:max val="9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521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農業集落排水事業特別会計、漁業集落排水事業特別会計及び下水道事業特別会計が地方公営企業法適用の下水道事業会計へ移行して準元利償還金が減少したものの、企業団地造成事業特別会計への準元利償還金が増加し、普通交付税額と臨時財政対策債発行可能額の減により実質公債費比率は前年からやや改善した。また、新病院建設、下水道整備、企業団地造成など公営企業債の元利償還金に対する繰入金が増加しており、今後の事業見直しによる起債額の抑制のほか、下水道事業償還金の平準化を行うなど負担が急増しない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地方債の現在高は若干増加しているが、充当可能基金の増加などにより、将来負担比率は改善され、類似団体平均よりも低い数値となった。</a:t>
          </a:r>
        </a:p>
        <a:p>
          <a:r>
            <a:rPr kumimoji="1" lang="ja-JP" altLang="en-US" sz="1400">
              <a:latin typeface="ＭＳ ゴシック" pitchFamily="49" charset="-128"/>
              <a:ea typeface="ＭＳ ゴシック" pitchFamily="49" charset="-128"/>
            </a:rPr>
            <a:t>今後、合併自治体に対する地方交付税優遇措置の段階的削減による歳入減に加え、新火葬場整備、</a:t>
          </a:r>
          <a:r>
            <a:rPr kumimoji="1" lang="en-US" altLang="ja-JP" sz="1400">
              <a:latin typeface="ＭＳ ゴシック" pitchFamily="49" charset="-128"/>
              <a:ea typeface="ＭＳ ゴシック" pitchFamily="49" charset="-128"/>
            </a:rPr>
            <a:t>JR</a:t>
          </a:r>
          <a:r>
            <a:rPr kumimoji="1" lang="ja-JP" altLang="en-US" sz="1400">
              <a:latin typeface="ＭＳ ゴシック" pitchFamily="49" charset="-128"/>
              <a:ea typeface="ＭＳ ゴシック" pitchFamily="49" charset="-128"/>
            </a:rPr>
            <a:t>駅前整備事業などの大型投資事業や施設の老朽化対策などの歳出が見込まれている。行政改革プラン及び公共施設再編計画の実施により財政運営の適正化を図る。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景気回復による法人市民税の増加により基準財政収入額が増加したため、財政力指数がやや上昇した。</a:t>
          </a:r>
        </a:p>
        <a:p>
          <a:r>
            <a:rPr kumimoji="1" lang="ja-JP" altLang="en-US" sz="1300">
              <a:solidFill>
                <a:sysClr val="windowText" lastClr="000000"/>
              </a:solidFill>
              <a:latin typeface="ＭＳ Ｐゴシック"/>
            </a:rPr>
            <a:t>合併団体の交付税優遇分削減に対する緩和措置が段階的に実施され、財政力指数自体は、今後低下する見込みである。企業団地への企業誘致や人口減少抑制策を実施し、財政基盤の強化に努めるととともに、老朽化が進む公共施設再編を具体化し、行政の効率化を進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116417</xdr:rowOff>
    </xdr:to>
    <xdr:cxnSp macro="">
      <xdr:nvCxnSpPr>
        <xdr:cNvPr id="68" name="直線コネクタ 67"/>
        <xdr:cNvCxnSpPr/>
      </xdr:nvCxnSpPr>
      <xdr:spPr>
        <a:xfrm flipV="1">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136525</xdr:rowOff>
    </xdr:to>
    <xdr:cxnSp macro="">
      <xdr:nvCxnSpPr>
        <xdr:cNvPr id="77" name="直線コネクタ 76"/>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4" name="テキスト ボックス 93"/>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経常収支比率は、歳出のうち、人件費、扶助費の増加等により、前年度比</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ポイント悪化している。歳入では、普通交付税が段階的に削減されており、今後は経常支出の抑制が不可欠となってきた。平成</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月策定の行政改革プランに基づく、行政改革の実施による義務的経費の削減に努める。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82187</xdr:rowOff>
    </xdr:from>
    <xdr:to>
      <xdr:col>7</xdr:col>
      <xdr:colOff>152400</xdr:colOff>
      <xdr:row>58</xdr:row>
      <xdr:rowOff>113212</xdr:rowOff>
    </xdr:to>
    <xdr:cxnSp macro="">
      <xdr:nvCxnSpPr>
        <xdr:cNvPr id="133" name="直線コネクタ 132"/>
        <xdr:cNvCxnSpPr/>
      </xdr:nvCxnSpPr>
      <xdr:spPr>
        <a:xfrm>
          <a:off x="4114800" y="100262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82187</xdr:rowOff>
    </xdr:from>
    <xdr:to>
      <xdr:col>6</xdr:col>
      <xdr:colOff>0</xdr:colOff>
      <xdr:row>58</xdr:row>
      <xdr:rowOff>123553</xdr:rowOff>
    </xdr:to>
    <xdr:cxnSp macro="">
      <xdr:nvCxnSpPr>
        <xdr:cNvPr id="136" name="直線コネクタ 135"/>
        <xdr:cNvCxnSpPr/>
      </xdr:nvCxnSpPr>
      <xdr:spPr>
        <a:xfrm flipV="1">
          <a:off x="3225800" y="100262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123553</xdr:rowOff>
    </xdr:from>
    <xdr:to>
      <xdr:col>4</xdr:col>
      <xdr:colOff>482600</xdr:colOff>
      <xdr:row>58</xdr:row>
      <xdr:rowOff>158024</xdr:rowOff>
    </xdr:to>
    <xdr:cxnSp macro="">
      <xdr:nvCxnSpPr>
        <xdr:cNvPr id="139" name="直線コネクタ 138"/>
        <xdr:cNvCxnSpPr/>
      </xdr:nvCxnSpPr>
      <xdr:spPr>
        <a:xfrm flipV="1">
          <a:off x="2336800" y="100676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158024</xdr:rowOff>
    </xdr:from>
    <xdr:to>
      <xdr:col>3</xdr:col>
      <xdr:colOff>279400</xdr:colOff>
      <xdr:row>59</xdr:row>
      <xdr:rowOff>48623</xdr:rowOff>
    </xdr:to>
    <xdr:cxnSp macro="">
      <xdr:nvCxnSpPr>
        <xdr:cNvPr id="142" name="直線コネクタ 141"/>
        <xdr:cNvCxnSpPr/>
      </xdr:nvCxnSpPr>
      <xdr:spPr>
        <a:xfrm flipV="1">
          <a:off x="1447800" y="101021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62412</xdr:rowOff>
    </xdr:from>
    <xdr:to>
      <xdr:col>7</xdr:col>
      <xdr:colOff>203200</xdr:colOff>
      <xdr:row>58</xdr:row>
      <xdr:rowOff>164012</xdr:rowOff>
    </xdr:to>
    <xdr:sp macro="" textlink="">
      <xdr:nvSpPr>
        <xdr:cNvPr id="152" name="円/楕円 151"/>
        <xdr:cNvSpPr/>
      </xdr:nvSpPr>
      <xdr:spPr>
        <a:xfrm>
          <a:off x="49022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78939</xdr:rowOff>
    </xdr:from>
    <xdr:ext cx="762000" cy="259045"/>
    <xdr:sp macro="" textlink="">
      <xdr:nvSpPr>
        <xdr:cNvPr id="153" name="財政構造の弾力性該当値テキスト"/>
        <xdr:cNvSpPr txBox="1"/>
      </xdr:nvSpPr>
      <xdr:spPr>
        <a:xfrm>
          <a:off x="5041900" y="985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31387</xdr:rowOff>
    </xdr:from>
    <xdr:to>
      <xdr:col>6</xdr:col>
      <xdr:colOff>50800</xdr:colOff>
      <xdr:row>58</xdr:row>
      <xdr:rowOff>132987</xdr:rowOff>
    </xdr:to>
    <xdr:sp macro="" textlink="">
      <xdr:nvSpPr>
        <xdr:cNvPr id="154" name="円/楕円 153"/>
        <xdr:cNvSpPr/>
      </xdr:nvSpPr>
      <xdr:spPr>
        <a:xfrm>
          <a:off x="4064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143164</xdr:rowOff>
    </xdr:from>
    <xdr:ext cx="736600" cy="259045"/>
    <xdr:sp macro="" textlink="">
      <xdr:nvSpPr>
        <xdr:cNvPr id="155" name="テキスト ボックス 154"/>
        <xdr:cNvSpPr txBox="1"/>
      </xdr:nvSpPr>
      <xdr:spPr>
        <a:xfrm>
          <a:off x="3733800" y="974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72753</xdr:rowOff>
    </xdr:from>
    <xdr:to>
      <xdr:col>4</xdr:col>
      <xdr:colOff>533400</xdr:colOff>
      <xdr:row>59</xdr:row>
      <xdr:rowOff>2903</xdr:rowOff>
    </xdr:to>
    <xdr:sp macro="" textlink="">
      <xdr:nvSpPr>
        <xdr:cNvPr id="156" name="円/楕円 155"/>
        <xdr:cNvSpPr/>
      </xdr:nvSpPr>
      <xdr:spPr>
        <a:xfrm>
          <a:off x="3175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13080</xdr:rowOff>
    </xdr:from>
    <xdr:ext cx="762000" cy="259045"/>
    <xdr:sp macro="" textlink="">
      <xdr:nvSpPr>
        <xdr:cNvPr id="157" name="テキスト ボックス 156"/>
        <xdr:cNvSpPr txBox="1"/>
      </xdr:nvSpPr>
      <xdr:spPr>
        <a:xfrm>
          <a:off x="2844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107224</xdr:rowOff>
    </xdr:from>
    <xdr:to>
      <xdr:col>3</xdr:col>
      <xdr:colOff>330200</xdr:colOff>
      <xdr:row>59</xdr:row>
      <xdr:rowOff>37374</xdr:rowOff>
    </xdr:to>
    <xdr:sp macro="" textlink="">
      <xdr:nvSpPr>
        <xdr:cNvPr id="158" name="円/楕円 157"/>
        <xdr:cNvSpPr/>
      </xdr:nvSpPr>
      <xdr:spPr>
        <a:xfrm>
          <a:off x="2286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47551</xdr:rowOff>
    </xdr:from>
    <xdr:ext cx="762000" cy="259045"/>
    <xdr:sp macro="" textlink="">
      <xdr:nvSpPr>
        <xdr:cNvPr id="159" name="テキスト ボックス 158"/>
        <xdr:cNvSpPr txBox="1"/>
      </xdr:nvSpPr>
      <xdr:spPr>
        <a:xfrm>
          <a:off x="1955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169273</xdr:rowOff>
    </xdr:from>
    <xdr:to>
      <xdr:col>2</xdr:col>
      <xdr:colOff>127000</xdr:colOff>
      <xdr:row>59</xdr:row>
      <xdr:rowOff>99423</xdr:rowOff>
    </xdr:to>
    <xdr:sp macro="" textlink="">
      <xdr:nvSpPr>
        <xdr:cNvPr id="160" name="円/楕円 159"/>
        <xdr:cNvSpPr/>
      </xdr:nvSpPr>
      <xdr:spPr>
        <a:xfrm>
          <a:off x="1397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109600</xdr:rowOff>
    </xdr:from>
    <xdr:ext cx="762000" cy="259045"/>
    <xdr:sp macro="" textlink="">
      <xdr:nvSpPr>
        <xdr:cNvPr id="161" name="テキスト ボックス 160"/>
        <xdr:cNvSpPr txBox="1"/>
      </xdr:nvSpPr>
      <xdr:spPr>
        <a:xfrm>
          <a:off x="1066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人件費、物件費、維持補修費の合計額の人口</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人当たりの金額は、類似団体平均を下回っているが、前年度に引き続き増加している。物件費は、賃金や委託料の増加があるもののほぼ同水準であるが、長雨による災害に伴う維持補修による維持補修費が増加した。今後は委託業務の洗い出しと、施設の民営化を具体化し、コスト削減を図っていく。</a:t>
          </a: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40472</xdr:rowOff>
    </xdr:from>
    <xdr:to>
      <xdr:col>7</xdr:col>
      <xdr:colOff>152400</xdr:colOff>
      <xdr:row>82</xdr:row>
      <xdr:rowOff>58296</xdr:rowOff>
    </xdr:to>
    <xdr:cxnSp macro="">
      <xdr:nvCxnSpPr>
        <xdr:cNvPr id="196" name="直線コネクタ 195"/>
        <xdr:cNvCxnSpPr/>
      </xdr:nvCxnSpPr>
      <xdr:spPr>
        <a:xfrm>
          <a:off x="4114800" y="14099372"/>
          <a:ext cx="8382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5587</xdr:rowOff>
    </xdr:from>
    <xdr:to>
      <xdr:col>6</xdr:col>
      <xdr:colOff>0</xdr:colOff>
      <xdr:row>82</xdr:row>
      <xdr:rowOff>40472</xdr:rowOff>
    </xdr:to>
    <xdr:cxnSp macro="">
      <xdr:nvCxnSpPr>
        <xdr:cNvPr id="199" name="直線コネクタ 198"/>
        <xdr:cNvCxnSpPr/>
      </xdr:nvCxnSpPr>
      <xdr:spPr>
        <a:xfrm>
          <a:off x="3225800" y="14064487"/>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137658</xdr:rowOff>
    </xdr:from>
    <xdr:to>
      <xdr:col>4</xdr:col>
      <xdr:colOff>482600</xdr:colOff>
      <xdr:row>82</xdr:row>
      <xdr:rowOff>5587</xdr:rowOff>
    </xdr:to>
    <xdr:cxnSp macro="">
      <xdr:nvCxnSpPr>
        <xdr:cNvPr id="202" name="直線コネクタ 201"/>
        <xdr:cNvCxnSpPr/>
      </xdr:nvCxnSpPr>
      <xdr:spPr>
        <a:xfrm>
          <a:off x="2336800" y="14025108"/>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125440</xdr:rowOff>
    </xdr:from>
    <xdr:to>
      <xdr:col>3</xdr:col>
      <xdr:colOff>279400</xdr:colOff>
      <xdr:row>81</xdr:row>
      <xdr:rowOff>137658</xdr:rowOff>
    </xdr:to>
    <xdr:cxnSp macro="">
      <xdr:nvCxnSpPr>
        <xdr:cNvPr id="205" name="直線コネクタ 204"/>
        <xdr:cNvCxnSpPr/>
      </xdr:nvCxnSpPr>
      <xdr:spPr>
        <a:xfrm>
          <a:off x="1447800" y="14012890"/>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7496</xdr:rowOff>
    </xdr:from>
    <xdr:to>
      <xdr:col>7</xdr:col>
      <xdr:colOff>203200</xdr:colOff>
      <xdr:row>82</xdr:row>
      <xdr:rowOff>109096</xdr:rowOff>
    </xdr:to>
    <xdr:sp macro="" textlink="">
      <xdr:nvSpPr>
        <xdr:cNvPr id="215" name="円/楕円 214"/>
        <xdr:cNvSpPr/>
      </xdr:nvSpPr>
      <xdr:spPr>
        <a:xfrm>
          <a:off x="4902200" y="140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24023</xdr:rowOff>
    </xdr:from>
    <xdr:ext cx="762000" cy="259045"/>
    <xdr:sp macro="" textlink="">
      <xdr:nvSpPr>
        <xdr:cNvPr id="216" name="人件費・物件費等の状況該当値テキスト"/>
        <xdr:cNvSpPr txBox="1"/>
      </xdr:nvSpPr>
      <xdr:spPr>
        <a:xfrm>
          <a:off x="5041900" y="139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161122</xdr:rowOff>
    </xdr:from>
    <xdr:to>
      <xdr:col>6</xdr:col>
      <xdr:colOff>50800</xdr:colOff>
      <xdr:row>82</xdr:row>
      <xdr:rowOff>91272</xdr:rowOff>
    </xdr:to>
    <xdr:sp macro="" textlink="">
      <xdr:nvSpPr>
        <xdr:cNvPr id="217" name="円/楕円 216"/>
        <xdr:cNvSpPr/>
      </xdr:nvSpPr>
      <xdr:spPr>
        <a:xfrm>
          <a:off x="4064000" y="140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101449</xdr:rowOff>
    </xdr:from>
    <xdr:ext cx="736600" cy="259045"/>
    <xdr:sp macro="" textlink="">
      <xdr:nvSpPr>
        <xdr:cNvPr id="218" name="テキスト ボックス 217"/>
        <xdr:cNvSpPr txBox="1"/>
      </xdr:nvSpPr>
      <xdr:spPr>
        <a:xfrm>
          <a:off x="3733800" y="1381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126237</xdr:rowOff>
    </xdr:from>
    <xdr:to>
      <xdr:col>4</xdr:col>
      <xdr:colOff>533400</xdr:colOff>
      <xdr:row>82</xdr:row>
      <xdr:rowOff>56387</xdr:rowOff>
    </xdr:to>
    <xdr:sp macro="" textlink="">
      <xdr:nvSpPr>
        <xdr:cNvPr id="219" name="円/楕円 218"/>
        <xdr:cNvSpPr/>
      </xdr:nvSpPr>
      <xdr:spPr>
        <a:xfrm>
          <a:off x="3175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66564</xdr:rowOff>
    </xdr:from>
    <xdr:ext cx="762000" cy="259045"/>
    <xdr:sp macro="" textlink="">
      <xdr:nvSpPr>
        <xdr:cNvPr id="220" name="テキスト ボックス 219"/>
        <xdr:cNvSpPr txBox="1"/>
      </xdr:nvSpPr>
      <xdr:spPr>
        <a:xfrm>
          <a:off x="2844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86858</xdr:rowOff>
    </xdr:from>
    <xdr:to>
      <xdr:col>3</xdr:col>
      <xdr:colOff>330200</xdr:colOff>
      <xdr:row>82</xdr:row>
      <xdr:rowOff>17008</xdr:rowOff>
    </xdr:to>
    <xdr:sp macro="" textlink="">
      <xdr:nvSpPr>
        <xdr:cNvPr id="221" name="円/楕円 220"/>
        <xdr:cNvSpPr/>
      </xdr:nvSpPr>
      <xdr:spPr>
        <a:xfrm>
          <a:off x="2286000" y="139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27185</xdr:rowOff>
    </xdr:from>
    <xdr:ext cx="762000" cy="259045"/>
    <xdr:sp macro="" textlink="">
      <xdr:nvSpPr>
        <xdr:cNvPr id="222" name="テキスト ボックス 221"/>
        <xdr:cNvSpPr txBox="1"/>
      </xdr:nvSpPr>
      <xdr:spPr>
        <a:xfrm>
          <a:off x="1955800" y="137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74640</xdr:rowOff>
    </xdr:from>
    <xdr:to>
      <xdr:col>2</xdr:col>
      <xdr:colOff>127000</xdr:colOff>
      <xdr:row>82</xdr:row>
      <xdr:rowOff>4790</xdr:rowOff>
    </xdr:to>
    <xdr:sp macro="" textlink="">
      <xdr:nvSpPr>
        <xdr:cNvPr id="223" name="円/楕円 222"/>
        <xdr:cNvSpPr/>
      </xdr:nvSpPr>
      <xdr:spPr>
        <a:xfrm>
          <a:off x="1397000" y="139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14967</xdr:rowOff>
    </xdr:from>
    <xdr:ext cx="762000" cy="259045"/>
    <xdr:sp macro="" textlink="">
      <xdr:nvSpPr>
        <xdr:cNvPr id="224" name="テキスト ボックス 223"/>
        <xdr:cNvSpPr txBox="1"/>
      </xdr:nvSpPr>
      <xdr:spPr>
        <a:xfrm>
          <a:off x="1066800" y="137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合併する前から継続して類似団体を下回っている。平成</a:t>
          </a:r>
          <a:r>
            <a:rPr kumimoji="1" lang="en-US" altLang="ja-JP" sz="1300">
              <a:latin typeface="ＭＳ Ｐゴシック"/>
            </a:rPr>
            <a:t>24</a:t>
          </a:r>
          <a:r>
            <a:rPr kumimoji="1" lang="ja-JP" altLang="en-US" sz="1300">
              <a:latin typeface="ＭＳ Ｐゴシック"/>
            </a:rPr>
            <a:t>年度は国の給与削減施策に準じなかったため</a:t>
          </a:r>
          <a:r>
            <a:rPr kumimoji="1" lang="en-US" altLang="ja-JP" sz="1300">
              <a:latin typeface="ＭＳ Ｐゴシック"/>
            </a:rPr>
            <a:t>100</a:t>
          </a:r>
          <a:r>
            <a:rPr kumimoji="1" lang="ja-JP" altLang="en-US" sz="1300">
              <a:latin typeface="ＭＳ Ｐゴシック"/>
            </a:rPr>
            <a:t>を超えている。今後も全体に占める人件費の割合を考慮しながら適正管理に努める。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55880</xdr:rowOff>
    </xdr:to>
    <xdr:cxnSp macro="">
      <xdr:nvCxnSpPr>
        <xdr:cNvPr id="258" name="直線コネクタ 257"/>
        <xdr:cNvCxnSpPr/>
      </xdr:nvCxnSpPr>
      <xdr:spPr>
        <a:xfrm>
          <a:off x="16179800" y="145969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23707</xdr:rowOff>
    </xdr:to>
    <xdr:cxnSp macro="">
      <xdr:nvCxnSpPr>
        <xdr:cNvPr id="261" name="直線コネクタ 260"/>
        <xdr:cNvCxnSpPr/>
      </xdr:nvCxnSpPr>
      <xdr:spPr>
        <a:xfrm>
          <a:off x="15290800" y="145567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84</xdr:row>
      <xdr:rowOff>154939</xdr:rowOff>
    </xdr:to>
    <xdr:cxnSp macro="">
      <xdr:nvCxnSpPr>
        <xdr:cNvPr id="264" name="直線コネクタ 263"/>
        <xdr:cNvCxnSpPr/>
      </xdr:nvCxnSpPr>
      <xdr:spPr>
        <a:xfrm>
          <a:off x="14401800" y="145406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152823</xdr:rowOff>
    </xdr:to>
    <xdr:cxnSp macro="">
      <xdr:nvCxnSpPr>
        <xdr:cNvPr id="267" name="直線コネクタ 266"/>
        <xdr:cNvCxnSpPr/>
      </xdr:nvCxnSpPr>
      <xdr:spPr>
        <a:xfrm flipV="1">
          <a:off x="13512800" y="145406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7" name="円/楕円 276"/>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8"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9" name="円/楕円 278"/>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80" name="テキスト ボックス 27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81" name="円/楕円 280"/>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82" name="テキスト ボックス 281"/>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83" name="円/楕円 282"/>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84" name="テキスト ボックス 283"/>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5" name="円/楕円 284"/>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42350</xdr:rowOff>
    </xdr:from>
    <xdr:ext cx="762000" cy="259045"/>
    <xdr:sp macro="" textlink="">
      <xdr:nvSpPr>
        <xdr:cNvPr id="286" name="テキスト ボックス 285"/>
        <xdr:cNvSpPr txBox="1"/>
      </xdr:nvSpPr>
      <xdr:spPr>
        <a:xfrm>
          <a:off x="13131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合併後、集中改革プランに基づき普通会計一般職員の削減を行ってきたが、今年度は業務の高度化・専門化に対応するため職員数は増加している。</a:t>
          </a:r>
        </a:p>
        <a:p>
          <a:r>
            <a:rPr kumimoji="1" lang="ja-JP" altLang="en-US" sz="1300">
              <a:latin typeface="ＭＳ Ｐゴシック"/>
            </a:rPr>
            <a:t>当市では、普通会計職員に消防職員</a:t>
          </a:r>
          <a:r>
            <a:rPr kumimoji="1" lang="en-US" altLang="ja-JP" sz="1300">
              <a:latin typeface="ＭＳ Ｐゴシック"/>
            </a:rPr>
            <a:t>72</a:t>
          </a:r>
          <a:r>
            <a:rPr kumimoji="1" lang="ja-JP" altLang="en-US" sz="1300">
              <a:latin typeface="ＭＳ Ｐゴシック"/>
            </a:rPr>
            <a:t>人のほか公立保育園・幼稚園の職員を含むため、類似団体の平均よりも大きい数値となっている。今後、業務委託や施設の民営化を具体化し、職員数の抑制を図る。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103051</xdr:rowOff>
    </xdr:from>
    <xdr:to>
      <xdr:col>24</xdr:col>
      <xdr:colOff>558800</xdr:colOff>
      <xdr:row>62</xdr:row>
      <xdr:rowOff>105349</xdr:rowOff>
    </xdr:to>
    <xdr:cxnSp macro="">
      <xdr:nvCxnSpPr>
        <xdr:cNvPr id="323" name="直線コネクタ 322"/>
        <xdr:cNvCxnSpPr/>
      </xdr:nvCxnSpPr>
      <xdr:spPr>
        <a:xfrm>
          <a:off x="16179800" y="1073295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59388</xdr:rowOff>
    </xdr:from>
    <xdr:to>
      <xdr:col>23</xdr:col>
      <xdr:colOff>406400</xdr:colOff>
      <xdr:row>62</xdr:row>
      <xdr:rowOff>103051</xdr:rowOff>
    </xdr:to>
    <xdr:cxnSp macro="">
      <xdr:nvCxnSpPr>
        <xdr:cNvPr id="326" name="直線コネクタ 325"/>
        <xdr:cNvCxnSpPr/>
      </xdr:nvCxnSpPr>
      <xdr:spPr>
        <a:xfrm>
          <a:off x="15290800" y="1068928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41003</xdr:rowOff>
    </xdr:from>
    <xdr:to>
      <xdr:col>22</xdr:col>
      <xdr:colOff>203200</xdr:colOff>
      <xdr:row>62</xdr:row>
      <xdr:rowOff>59388</xdr:rowOff>
    </xdr:to>
    <xdr:cxnSp macro="">
      <xdr:nvCxnSpPr>
        <xdr:cNvPr id="329" name="直線コネクタ 328"/>
        <xdr:cNvCxnSpPr/>
      </xdr:nvCxnSpPr>
      <xdr:spPr>
        <a:xfrm>
          <a:off x="14401800" y="1067090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41003</xdr:rowOff>
    </xdr:from>
    <xdr:to>
      <xdr:col>21</xdr:col>
      <xdr:colOff>0</xdr:colOff>
      <xdr:row>62</xdr:row>
      <xdr:rowOff>50195</xdr:rowOff>
    </xdr:to>
    <xdr:cxnSp macro="">
      <xdr:nvCxnSpPr>
        <xdr:cNvPr id="332" name="直線コネクタ 331"/>
        <xdr:cNvCxnSpPr/>
      </xdr:nvCxnSpPr>
      <xdr:spPr>
        <a:xfrm flipV="1">
          <a:off x="13512800" y="1067090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54549</xdr:rowOff>
    </xdr:from>
    <xdr:to>
      <xdr:col>24</xdr:col>
      <xdr:colOff>609600</xdr:colOff>
      <xdr:row>62</xdr:row>
      <xdr:rowOff>156149</xdr:rowOff>
    </xdr:to>
    <xdr:sp macro="" textlink="">
      <xdr:nvSpPr>
        <xdr:cNvPr id="342" name="円/楕円 341"/>
        <xdr:cNvSpPr/>
      </xdr:nvSpPr>
      <xdr:spPr>
        <a:xfrm>
          <a:off x="169672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26626</xdr:rowOff>
    </xdr:from>
    <xdr:ext cx="762000" cy="259045"/>
    <xdr:sp macro="" textlink="">
      <xdr:nvSpPr>
        <xdr:cNvPr id="343" name="定員管理の状況該当値テキスト"/>
        <xdr:cNvSpPr txBox="1"/>
      </xdr:nvSpPr>
      <xdr:spPr>
        <a:xfrm>
          <a:off x="17106900" y="106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44" name="円/楕円 343"/>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138628</xdr:rowOff>
    </xdr:from>
    <xdr:ext cx="736600" cy="259045"/>
    <xdr:sp macro="" textlink="">
      <xdr:nvSpPr>
        <xdr:cNvPr id="345" name="テキスト ボックス 344"/>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8588</xdr:rowOff>
    </xdr:from>
    <xdr:to>
      <xdr:col>22</xdr:col>
      <xdr:colOff>254000</xdr:colOff>
      <xdr:row>62</xdr:row>
      <xdr:rowOff>110188</xdr:rowOff>
    </xdr:to>
    <xdr:sp macro="" textlink="">
      <xdr:nvSpPr>
        <xdr:cNvPr id="346" name="円/楕円 345"/>
        <xdr:cNvSpPr/>
      </xdr:nvSpPr>
      <xdr:spPr>
        <a:xfrm>
          <a:off x="15240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94965</xdr:rowOff>
    </xdr:from>
    <xdr:ext cx="762000" cy="259045"/>
    <xdr:sp macro="" textlink="">
      <xdr:nvSpPr>
        <xdr:cNvPr id="347" name="テキスト ボックス 346"/>
        <xdr:cNvSpPr txBox="1"/>
      </xdr:nvSpPr>
      <xdr:spPr>
        <a:xfrm>
          <a:off x="14909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161653</xdr:rowOff>
    </xdr:from>
    <xdr:to>
      <xdr:col>21</xdr:col>
      <xdr:colOff>50800</xdr:colOff>
      <xdr:row>62</xdr:row>
      <xdr:rowOff>91803</xdr:rowOff>
    </xdr:to>
    <xdr:sp macro="" textlink="">
      <xdr:nvSpPr>
        <xdr:cNvPr id="348" name="円/楕円 347"/>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76580</xdr:rowOff>
    </xdr:from>
    <xdr:ext cx="762000" cy="259045"/>
    <xdr:sp macro="" textlink="">
      <xdr:nvSpPr>
        <xdr:cNvPr id="349" name="テキスト ボックス 348"/>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170845</xdr:rowOff>
    </xdr:from>
    <xdr:to>
      <xdr:col>19</xdr:col>
      <xdr:colOff>533400</xdr:colOff>
      <xdr:row>62</xdr:row>
      <xdr:rowOff>100995</xdr:rowOff>
    </xdr:to>
    <xdr:sp macro="" textlink="">
      <xdr:nvSpPr>
        <xdr:cNvPr id="350" name="円/楕円 349"/>
        <xdr:cNvSpPr/>
      </xdr:nvSpPr>
      <xdr:spPr>
        <a:xfrm>
          <a:off x="13462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85772</xdr:rowOff>
    </xdr:from>
    <xdr:ext cx="762000" cy="259045"/>
    <xdr:sp macro="" textlink="">
      <xdr:nvSpPr>
        <xdr:cNvPr id="351" name="テキスト ボックス 350"/>
        <xdr:cNvSpPr txBox="1"/>
      </xdr:nvSpPr>
      <xdr:spPr>
        <a:xfrm>
          <a:off x="13131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合併前後に発行した多額の市債の償還が終了したこと等から、</a:t>
          </a:r>
          <a:r>
            <a:rPr kumimoji="1" lang="en-US" altLang="ja-JP" sz="1300">
              <a:latin typeface="ＭＳ Ｐゴシック"/>
            </a:rPr>
            <a:t>1.0</a:t>
          </a:r>
          <a:r>
            <a:rPr kumimoji="1" lang="ja-JP" altLang="en-US" sz="1300">
              <a:latin typeface="ＭＳ Ｐゴシック"/>
            </a:rPr>
            <a:t>ポイント改善している。今後数年間は、償還金額は、同程度での推移が見込まれるが、下水道事業等公営企業会計償還金への繰出の増加が見込まれる。また、火葬場整備事業等の大型の借入が予定されている。今後控えている大規模な事業計画の整理・縮小を図る等、起債依存型の事業実施を見直し、中期財政計画で目標とする平成</a:t>
          </a:r>
          <a:r>
            <a:rPr kumimoji="1" lang="en-US" altLang="ja-JP" sz="1300">
              <a:latin typeface="ＭＳ Ｐゴシック"/>
            </a:rPr>
            <a:t>38</a:t>
          </a:r>
          <a:r>
            <a:rPr kumimoji="1" lang="ja-JP" altLang="en-US" sz="1300">
              <a:latin typeface="ＭＳ Ｐゴシック"/>
            </a:rPr>
            <a:t>年度に</a:t>
          </a:r>
          <a:r>
            <a:rPr kumimoji="1" lang="en-US" altLang="ja-JP" sz="1300">
              <a:latin typeface="ＭＳ Ｐゴシック"/>
            </a:rPr>
            <a:t>12</a:t>
          </a:r>
          <a:r>
            <a:rPr kumimoji="1" lang="ja-JP" altLang="en-US" sz="1300">
              <a:latin typeface="ＭＳ Ｐゴシック"/>
            </a:rPr>
            <a:t>％未満を達成し続けるように努める。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58208</xdr:rowOff>
    </xdr:to>
    <xdr:cxnSp macro="">
      <xdr:nvCxnSpPr>
        <xdr:cNvPr id="385" name="直線コネクタ 384"/>
        <xdr:cNvCxnSpPr/>
      </xdr:nvCxnSpPr>
      <xdr:spPr>
        <a:xfrm flipV="1">
          <a:off x="16179800" y="638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58208</xdr:rowOff>
    </xdr:from>
    <xdr:to>
      <xdr:col>23</xdr:col>
      <xdr:colOff>406400</xdr:colOff>
      <xdr:row>37</xdr:row>
      <xdr:rowOff>82338</xdr:rowOff>
    </xdr:to>
    <xdr:cxnSp macro="">
      <xdr:nvCxnSpPr>
        <xdr:cNvPr id="388" name="直線コネクタ 387"/>
        <xdr:cNvCxnSpPr/>
      </xdr:nvCxnSpPr>
      <xdr:spPr>
        <a:xfrm flipV="1">
          <a:off x="15290800" y="64018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82338</xdr:rowOff>
    </xdr:from>
    <xdr:to>
      <xdr:col>22</xdr:col>
      <xdr:colOff>203200</xdr:colOff>
      <xdr:row>37</xdr:row>
      <xdr:rowOff>112501</xdr:rowOff>
    </xdr:to>
    <xdr:cxnSp macro="">
      <xdr:nvCxnSpPr>
        <xdr:cNvPr id="391" name="直線コネクタ 390"/>
        <xdr:cNvCxnSpPr/>
      </xdr:nvCxnSpPr>
      <xdr:spPr>
        <a:xfrm flipV="1">
          <a:off x="14401800" y="642598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112501</xdr:rowOff>
    </xdr:from>
    <xdr:to>
      <xdr:col>21</xdr:col>
      <xdr:colOff>0</xdr:colOff>
      <xdr:row>37</xdr:row>
      <xdr:rowOff>124566</xdr:rowOff>
    </xdr:to>
    <xdr:cxnSp macro="">
      <xdr:nvCxnSpPr>
        <xdr:cNvPr id="394" name="直線コネクタ 393"/>
        <xdr:cNvCxnSpPr/>
      </xdr:nvCxnSpPr>
      <xdr:spPr>
        <a:xfrm flipV="1">
          <a:off x="13512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4" name="円/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130827</xdr:rowOff>
    </xdr:from>
    <xdr:ext cx="762000" cy="259045"/>
    <xdr:sp macro="" textlink="">
      <xdr:nvSpPr>
        <xdr:cNvPr id="405"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7408</xdr:rowOff>
    </xdr:from>
    <xdr:to>
      <xdr:col>23</xdr:col>
      <xdr:colOff>457200</xdr:colOff>
      <xdr:row>37</xdr:row>
      <xdr:rowOff>109008</xdr:rowOff>
    </xdr:to>
    <xdr:sp macro="" textlink="">
      <xdr:nvSpPr>
        <xdr:cNvPr id="406" name="円/楕円 405"/>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93785</xdr:rowOff>
    </xdr:from>
    <xdr:ext cx="736600" cy="259045"/>
    <xdr:sp macro="" textlink="">
      <xdr:nvSpPr>
        <xdr:cNvPr id="407" name="テキスト ボックス 406"/>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31538</xdr:rowOff>
    </xdr:from>
    <xdr:to>
      <xdr:col>22</xdr:col>
      <xdr:colOff>254000</xdr:colOff>
      <xdr:row>37</xdr:row>
      <xdr:rowOff>133138</xdr:rowOff>
    </xdr:to>
    <xdr:sp macro="" textlink="">
      <xdr:nvSpPr>
        <xdr:cNvPr id="408" name="円/楕円 407"/>
        <xdr:cNvSpPr/>
      </xdr:nvSpPr>
      <xdr:spPr>
        <a:xfrm>
          <a:off x="15240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117915</xdr:rowOff>
    </xdr:from>
    <xdr:ext cx="762000" cy="259045"/>
    <xdr:sp macro="" textlink="">
      <xdr:nvSpPr>
        <xdr:cNvPr id="409" name="テキスト ボックス 408"/>
        <xdr:cNvSpPr txBox="1"/>
      </xdr:nvSpPr>
      <xdr:spPr>
        <a:xfrm>
          <a:off x="14909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61701</xdr:rowOff>
    </xdr:from>
    <xdr:to>
      <xdr:col>21</xdr:col>
      <xdr:colOff>50800</xdr:colOff>
      <xdr:row>37</xdr:row>
      <xdr:rowOff>163301</xdr:rowOff>
    </xdr:to>
    <xdr:sp macro="" textlink="">
      <xdr:nvSpPr>
        <xdr:cNvPr id="410" name="円/楕円 409"/>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148078</xdr:rowOff>
    </xdr:from>
    <xdr:ext cx="762000" cy="259045"/>
    <xdr:sp macro="" textlink="">
      <xdr:nvSpPr>
        <xdr:cNvPr id="411" name="テキスト ボックス 410"/>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73766</xdr:rowOff>
    </xdr:from>
    <xdr:to>
      <xdr:col>19</xdr:col>
      <xdr:colOff>533400</xdr:colOff>
      <xdr:row>38</xdr:row>
      <xdr:rowOff>3916</xdr:rowOff>
    </xdr:to>
    <xdr:sp macro="" textlink="">
      <xdr:nvSpPr>
        <xdr:cNvPr id="412" name="円/楕円 411"/>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160143</xdr:rowOff>
    </xdr:from>
    <xdr:ext cx="762000" cy="259045"/>
    <xdr:sp macro="" textlink="">
      <xdr:nvSpPr>
        <xdr:cNvPr id="413" name="テキスト ボックス 412"/>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将来負担比率は 、前年度に比べ </a:t>
          </a:r>
          <a:r>
            <a:rPr kumimoji="1" lang="en-US" altLang="ja-JP" sz="1300">
              <a:solidFill>
                <a:sysClr val="windowText" lastClr="000000"/>
              </a:solidFill>
              <a:latin typeface="ＭＳ Ｐゴシック"/>
            </a:rPr>
            <a:t>14.7 </a:t>
          </a:r>
          <a:r>
            <a:rPr kumimoji="1" lang="ja-JP" altLang="en-US" sz="1300">
              <a:solidFill>
                <a:sysClr val="windowText" lastClr="000000"/>
              </a:solidFill>
              <a:latin typeface="ＭＳ Ｐゴシック"/>
            </a:rPr>
            <a:t>ポイント改善している。将来負担額から基金等の充当可能な財源を差し引いた額が、前年度に比べ減少したこと等によるものである。</a:t>
          </a:r>
          <a:endParaRPr kumimoji="1" lang="en-US" altLang="ja-JP" sz="1300">
            <a:solidFill>
              <a:sysClr val="windowText" lastClr="000000"/>
            </a:solidFill>
            <a:latin typeface="ＭＳ Ｐゴシック"/>
          </a:endParaRPr>
        </a:p>
        <a:p>
          <a:r>
            <a:rPr kumimoji="1" lang="ja-JP" altLang="en-US" sz="1300">
              <a:latin typeface="ＭＳ Ｐゴシック"/>
            </a:rPr>
            <a:t>今後、地方交付税の合併優遇措置の終了により、基金の取り崩しも見込まれており、起債に依存しない財政運営が行えるよう、事業の適正化に努める。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156731</xdr:rowOff>
    </xdr:from>
    <xdr:to>
      <xdr:col>24</xdr:col>
      <xdr:colOff>558800</xdr:colOff>
      <xdr:row>15</xdr:row>
      <xdr:rowOff>20752</xdr:rowOff>
    </xdr:to>
    <xdr:cxnSp macro="">
      <xdr:nvCxnSpPr>
        <xdr:cNvPr id="445" name="直線コネクタ 444"/>
        <xdr:cNvCxnSpPr/>
      </xdr:nvCxnSpPr>
      <xdr:spPr>
        <a:xfrm flipV="1">
          <a:off x="16179800" y="2557031"/>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141508</xdr:rowOff>
    </xdr:from>
    <xdr:ext cx="762000" cy="259045"/>
    <xdr:sp macro="" textlink="">
      <xdr:nvSpPr>
        <xdr:cNvPr id="446" name="将来負担の状況平均値テキスト"/>
        <xdr:cNvSpPr txBox="1"/>
      </xdr:nvSpPr>
      <xdr:spPr>
        <a:xfrm>
          <a:off x="17106900" y="2541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20752</xdr:rowOff>
    </xdr:from>
    <xdr:to>
      <xdr:col>23</xdr:col>
      <xdr:colOff>406400</xdr:colOff>
      <xdr:row>15</xdr:row>
      <xdr:rowOff>43193</xdr:rowOff>
    </xdr:to>
    <xdr:cxnSp macro="">
      <xdr:nvCxnSpPr>
        <xdr:cNvPr id="448" name="直線コネクタ 447"/>
        <xdr:cNvCxnSpPr/>
      </xdr:nvCxnSpPr>
      <xdr:spPr>
        <a:xfrm flipV="1">
          <a:off x="15290800" y="2592502"/>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43193</xdr:rowOff>
    </xdr:from>
    <xdr:to>
      <xdr:col>22</xdr:col>
      <xdr:colOff>203200</xdr:colOff>
      <xdr:row>15</xdr:row>
      <xdr:rowOff>73838</xdr:rowOff>
    </xdr:to>
    <xdr:cxnSp macro="">
      <xdr:nvCxnSpPr>
        <xdr:cNvPr id="451" name="直線コネクタ 450"/>
        <xdr:cNvCxnSpPr/>
      </xdr:nvCxnSpPr>
      <xdr:spPr>
        <a:xfrm flipV="1">
          <a:off x="14401800" y="261494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73838</xdr:rowOff>
    </xdr:from>
    <xdr:to>
      <xdr:col>21</xdr:col>
      <xdr:colOff>0</xdr:colOff>
      <xdr:row>15</xdr:row>
      <xdr:rowOff>87592</xdr:rowOff>
    </xdr:to>
    <xdr:cxnSp macro="">
      <xdr:nvCxnSpPr>
        <xdr:cNvPr id="454" name="直線コネクタ 453"/>
        <xdr:cNvCxnSpPr/>
      </xdr:nvCxnSpPr>
      <xdr:spPr>
        <a:xfrm flipV="1">
          <a:off x="13512800" y="2645588"/>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105931</xdr:rowOff>
    </xdr:from>
    <xdr:to>
      <xdr:col>24</xdr:col>
      <xdr:colOff>609600</xdr:colOff>
      <xdr:row>15</xdr:row>
      <xdr:rowOff>36081</xdr:rowOff>
    </xdr:to>
    <xdr:sp macro="" textlink="">
      <xdr:nvSpPr>
        <xdr:cNvPr id="464" name="円/楕円 463"/>
        <xdr:cNvSpPr/>
      </xdr:nvSpPr>
      <xdr:spPr>
        <a:xfrm>
          <a:off x="16967200" y="25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27208</xdr:rowOff>
    </xdr:from>
    <xdr:ext cx="762000" cy="259045"/>
    <xdr:sp macro="" textlink="">
      <xdr:nvSpPr>
        <xdr:cNvPr id="465" name="将来負担の状況該当値テキスト"/>
        <xdr:cNvSpPr txBox="1"/>
      </xdr:nvSpPr>
      <xdr:spPr>
        <a:xfrm>
          <a:off x="17106900" y="2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141402</xdr:rowOff>
    </xdr:from>
    <xdr:to>
      <xdr:col>23</xdr:col>
      <xdr:colOff>457200</xdr:colOff>
      <xdr:row>15</xdr:row>
      <xdr:rowOff>71552</xdr:rowOff>
    </xdr:to>
    <xdr:sp macro="" textlink="">
      <xdr:nvSpPr>
        <xdr:cNvPr id="466" name="円/楕円 465"/>
        <xdr:cNvSpPr/>
      </xdr:nvSpPr>
      <xdr:spPr>
        <a:xfrm>
          <a:off x="161290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56329</xdr:rowOff>
    </xdr:from>
    <xdr:ext cx="736600" cy="259045"/>
    <xdr:sp macro="" textlink="">
      <xdr:nvSpPr>
        <xdr:cNvPr id="467" name="テキスト ボックス 466"/>
        <xdr:cNvSpPr txBox="1"/>
      </xdr:nvSpPr>
      <xdr:spPr>
        <a:xfrm>
          <a:off x="15798800" y="262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163843</xdr:rowOff>
    </xdr:from>
    <xdr:to>
      <xdr:col>22</xdr:col>
      <xdr:colOff>254000</xdr:colOff>
      <xdr:row>15</xdr:row>
      <xdr:rowOff>93993</xdr:rowOff>
    </xdr:to>
    <xdr:sp macro="" textlink="">
      <xdr:nvSpPr>
        <xdr:cNvPr id="468" name="円/楕円 467"/>
        <xdr:cNvSpPr/>
      </xdr:nvSpPr>
      <xdr:spPr>
        <a:xfrm>
          <a:off x="15240000" y="25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78770</xdr:rowOff>
    </xdr:from>
    <xdr:ext cx="762000" cy="259045"/>
    <xdr:sp macro="" textlink="">
      <xdr:nvSpPr>
        <xdr:cNvPr id="469" name="テキスト ボックス 468"/>
        <xdr:cNvSpPr txBox="1"/>
      </xdr:nvSpPr>
      <xdr:spPr>
        <a:xfrm>
          <a:off x="14909800" y="265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23038</xdr:rowOff>
    </xdr:from>
    <xdr:to>
      <xdr:col>21</xdr:col>
      <xdr:colOff>50800</xdr:colOff>
      <xdr:row>15</xdr:row>
      <xdr:rowOff>124638</xdr:rowOff>
    </xdr:to>
    <xdr:sp macro="" textlink="">
      <xdr:nvSpPr>
        <xdr:cNvPr id="470" name="円/楕円 469"/>
        <xdr:cNvSpPr/>
      </xdr:nvSpPr>
      <xdr:spPr>
        <a:xfrm>
          <a:off x="143510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109415</xdr:rowOff>
    </xdr:from>
    <xdr:ext cx="762000" cy="259045"/>
    <xdr:sp macro="" textlink="">
      <xdr:nvSpPr>
        <xdr:cNvPr id="471" name="テキスト ボックス 470"/>
        <xdr:cNvSpPr txBox="1"/>
      </xdr:nvSpPr>
      <xdr:spPr>
        <a:xfrm>
          <a:off x="14020800" y="26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36792</xdr:rowOff>
    </xdr:from>
    <xdr:to>
      <xdr:col>19</xdr:col>
      <xdr:colOff>533400</xdr:colOff>
      <xdr:row>15</xdr:row>
      <xdr:rowOff>138392</xdr:rowOff>
    </xdr:to>
    <xdr:sp macro="" textlink="">
      <xdr:nvSpPr>
        <xdr:cNvPr id="472" name="円/楕円 471"/>
        <xdr:cNvSpPr/>
      </xdr:nvSpPr>
      <xdr:spPr>
        <a:xfrm>
          <a:off x="13462000" y="26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123169</xdr:rowOff>
    </xdr:from>
    <xdr:ext cx="762000" cy="259045"/>
    <xdr:sp macro="" textlink="">
      <xdr:nvSpPr>
        <xdr:cNvPr id="473" name="テキスト ボックス 472"/>
        <xdr:cNvSpPr txBox="1"/>
      </xdr:nvSpPr>
      <xdr:spPr>
        <a:xfrm>
          <a:off x="13131800" y="269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人件費は、類似団体の平均よりもやや高い数値で推移している。平成</a:t>
          </a:r>
          <a:r>
            <a:rPr kumimoji="1" lang="en-US" altLang="ja-JP" sz="1300">
              <a:latin typeface="ＭＳ Ｐゴシック"/>
            </a:rPr>
            <a:t>28</a:t>
          </a:r>
          <a:r>
            <a:rPr kumimoji="1" lang="ja-JP" altLang="en-US" sz="1300">
              <a:latin typeface="ＭＳ Ｐゴシック"/>
            </a:rPr>
            <a:t>年度は業務の高度化・専門化による職員数の増加や、人事院勧告の完全実施に伴う、基本給及び期末勤勉手当の増加等のため比率が上昇した。今後も適正な定数管理に取り組み、人件費の削減に努める。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115570</xdr:rowOff>
    </xdr:to>
    <xdr:cxnSp macro="">
      <xdr:nvCxnSpPr>
        <xdr:cNvPr id="66" name="直線コネクタ 65"/>
        <xdr:cNvCxnSpPr/>
      </xdr:nvCxnSpPr>
      <xdr:spPr>
        <a:xfrm>
          <a:off x="3987800" y="6375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31750</xdr:rowOff>
    </xdr:to>
    <xdr:cxnSp macro="">
      <xdr:nvCxnSpPr>
        <xdr:cNvPr id="69" name="直線コネクタ 68"/>
        <xdr:cNvCxnSpPr/>
      </xdr:nvCxnSpPr>
      <xdr:spPr>
        <a:xfrm>
          <a:off x="3098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77470</xdr:rowOff>
    </xdr:to>
    <xdr:cxnSp macro="">
      <xdr:nvCxnSpPr>
        <xdr:cNvPr id="72" name="直線コネクタ 71"/>
        <xdr:cNvCxnSpPr/>
      </xdr:nvCxnSpPr>
      <xdr:spPr>
        <a:xfrm flipV="1">
          <a:off x="2209800" y="632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146050</xdr:rowOff>
    </xdr:to>
    <xdr:cxnSp macro="">
      <xdr:nvCxnSpPr>
        <xdr:cNvPr id="75" name="直線コネクタ 74"/>
        <xdr:cNvCxnSpPr/>
      </xdr:nvCxnSpPr>
      <xdr:spPr>
        <a:xfrm flipV="1">
          <a:off x="1320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修繕費のうち、物件費にあたるものが増加したことにより、経常収支比率は類似団体より悪化した。</a:t>
          </a:r>
        </a:p>
        <a:p>
          <a:r>
            <a:rPr kumimoji="1" lang="ja-JP" altLang="en-US" sz="1300">
              <a:solidFill>
                <a:sysClr val="windowText" lastClr="000000"/>
              </a:solidFill>
              <a:latin typeface="ＭＳ Ｐゴシック"/>
            </a:rPr>
            <a:t>今後、さらに委託業務の拡大が見込まれるため、業務の最適化及びコスト削減を図る。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48079</xdr:rowOff>
    </xdr:to>
    <xdr:cxnSp macro="">
      <xdr:nvCxnSpPr>
        <xdr:cNvPr id="129" name="直線コネクタ 128"/>
        <xdr:cNvCxnSpPr/>
      </xdr:nvCxnSpPr>
      <xdr:spPr>
        <a:xfrm>
          <a:off x="15671800" y="28756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37193</xdr:rowOff>
    </xdr:to>
    <xdr:cxnSp macro="">
      <xdr:nvCxnSpPr>
        <xdr:cNvPr id="132" name="直線コネクタ 131"/>
        <xdr:cNvCxnSpPr/>
      </xdr:nvCxnSpPr>
      <xdr:spPr>
        <a:xfrm flipV="1">
          <a:off x="14782800" y="2875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37193</xdr:rowOff>
    </xdr:to>
    <xdr:cxnSp macro="">
      <xdr:nvCxnSpPr>
        <xdr:cNvPr id="135" name="直線コネクタ 134"/>
        <xdr:cNvCxnSpPr/>
      </xdr:nvCxnSpPr>
      <xdr:spPr>
        <a:xfrm>
          <a:off x="13893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4536</xdr:rowOff>
    </xdr:to>
    <xdr:cxnSp macro="">
      <xdr:nvCxnSpPr>
        <xdr:cNvPr id="138" name="直線コネクタ 137"/>
        <xdr:cNvCxnSpPr/>
      </xdr:nvCxnSpPr>
      <xdr:spPr>
        <a:xfrm>
          <a:off x="13004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4" name="円/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扶助費は、低所得者の高齢者向け臨時福祉給付金の皆増や障害福祉サービス費等の増加により比率が上昇した。</a:t>
          </a:r>
          <a:endParaRPr kumimoji="1" lang="en-US" altLang="ja-JP" sz="1300">
            <a:latin typeface="ＭＳ Ｐゴシック"/>
          </a:endParaRPr>
        </a:p>
        <a:p>
          <a:r>
            <a:rPr kumimoji="1" lang="ja-JP" altLang="en-US" sz="1300">
              <a:latin typeface="ＭＳ Ｐゴシック"/>
            </a:rPr>
            <a:t>今後は、少子高齢化施策に係る経費、医療費等の増額が見込まれるため、事業内容を精査し、財政を圧迫する上昇傾向に歯止めをかけるよう努める。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45357</xdr:rowOff>
    </xdr:to>
    <xdr:cxnSp macro="">
      <xdr:nvCxnSpPr>
        <xdr:cNvPr id="192" name="直線コネクタ 191"/>
        <xdr:cNvCxnSpPr/>
      </xdr:nvCxnSpPr>
      <xdr:spPr>
        <a:xfrm>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118835</xdr:rowOff>
    </xdr:to>
    <xdr:cxnSp macro="">
      <xdr:nvCxnSpPr>
        <xdr:cNvPr id="195" name="直線コネクタ 194"/>
        <xdr:cNvCxnSpPr/>
      </xdr:nvCxnSpPr>
      <xdr:spPr>
        <a:xfrm>
          <a:off x="3098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107950</xdr:rowOff>
    </xdr:to>
    <xdr:cxnSp macro="">
      <xdr:nvCxnSpPr>
        <xdr:cNvPr id="198" name="直線コネクタ 197"/>
        <xdr:cNvCxnSpPr/>
      </xdr:nvCxnSpPr>
      <xdr:spPr>
        <a:xfrm flipV="1">
          <a:off x="2209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118835</xdr:rowOff>
    </xdr:to>
    <xdr:cxnSp macro="">
      <xdr:nvCxnSpPr>
        <xdr:cNvPr id="201" name="直線コネクタ 200"/>
        <xdr:cNvCxnSpPr/>
      </xdr:nvCxnSpPr>
      <xdr:spPr>
        <a:xfrm flipV="1">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1" name="円/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5" name="円/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6" name="テキスト ボックス 215"/>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7" name="円/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その他には、繰出金、維持補修費、出資金等を集計しているが、主なものは他会計への繰出金である。平成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水道事業、病院事業への繰出金及び出資金が増加したが、農業集落排水事業特別会計、漁業集落排水事業特別会計及び下水道事業特別会計が地方公営企業法適用の下水道事業会計へ移行したため比率は下がった。今後も繰出金の増加が見込まれるため、特別会計内での計画見直しと経営努力による健全化を進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56</xdr:row>
      <xdr:rowOff>149860</xdr:rowOff>
    </xdr:to>
    <xdr:cxnSp macro="">
      <xdr:nvCxnSpPr>
        <xdr:cNvPr id="253" name="直線コネクタ 252"/>
        <xdr:cNvCxnSpPr/>
      </xdr:nvCxnSpPr>
      <xdr:spPr>
        <a:xfrm flipV="1">
          <a:off x="15671800" y="927100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149860</xdr:rowOff>
    </xdr:to>
    <xdr:cxnSp macro="">
      <xdr:nvCxnSpPr>
        <xdr:cNvPr id="256" name="直線コネクタ 255"/>
        <xdr:cNvCxnSpPr/>
      </xdr:nvCxnSpPr>
      <xdr:spPr>
        <a:xfrm>
          <a:off x="14782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81280</xdr:rowOff>
    </xdr:to>
    <xdr:cxnSp macro="">
      <xdr:nvCxnSpPr>
        <xdr:cNvPr id="259" name="直線コネクタ 258"/>
        <xdr:cNvCxnSpPr/>
      </xdr:nvCxnSpPr>
      <xdr:spPr>
        <a:xfrm>
          <a:off x="13893800" y="960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5080</xdr:rowOff>
    </xdr:to>
    <xdr:cxnSp macro="">
      <xdr:nvCxnSpPr>
        <xdr:cNvPr id="262" name="直線コネクタ 261"/>
        <xdr:cNvCxnSpPr/>
      </xdr:nvCxnSpPr>
      <xdr:spPr>
        <a:xfrm>
          <a:off x="13004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2" name="円/楕円 271"/>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3"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4" name="円/楕円 27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75" name="テキスト ボックス 27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6" name="円/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7" name="テキスト ボックス 27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8" name="円/楕円 27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79" name="テキスト ボックス 278"/>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80" name="円/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81" name="テキスト ボックス 280"/>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補助費等は、下水道事業が地方公営企業法適用の公営企業会計へ移行したことによる下水道事業会計繰出金の皆増により、比率が</a:t>
          </a:r>
          <a:r>
            <a:rPr kumimoji="1" lang="en-US" altLang="ja-JP" sz="1300">
              <a:solidFill>
                <a:sysClr val="windowText" lastClr="000000"/>
              </a:solidFill>
              <a:latin typeface="ＭＳ Ｐゴシック"/>
            </a:rPr>
            <a:t>3.7</a:t>
          </a:r>
          <a:r>
            <a:rPr kumimoji="1" lang="ja-JP" altLang="en-US" sz="1300">
              <a:solidFill>
                <a:sysClr val="windowText" lastClr="000000"/>
              </a:solidFill>
              <a:latin typeface="ＭＳ Ｐゴシック"/>
            </a:rPr>
            <a:t>ポイント悪化した。今後は、平成</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月策定の行政改革プランに基づく、基準外繰出しの抑制や各種団体補助金の見直しを実施し、財政運営の適正化に努める。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35</xdr:row>
      <xdr:rowOff>120142</xdr:rowOff>
    </xdr:to>
    <xdr:cxnSp macro="">
      <xdr:nvCxnSpPr>
        <xdr:cNvPr id="311" name="直線コネクタ 310"/>
        <xdr:cNvCxnSpPr/>
      </xdr:nvCxnSpPr>
      <xdr:spPr>
        <a:xfrm>
          <a:off x="15671800" y="59517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131572</xdr:rowOff>
    </xdr:to>
    <xdr:cxnSp macro="">
      <xdr:nvCxnSpPr>
        <xdr:cNvPr id="314" name="直線コネクタ 313"/>
        <xdr:cNvCxnSpPr/>
      </xdr:nvCxnSpPr>
      <xdr:spPr>
        <a:xfrm flipV="1">
          <a:off x="14782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149860</xdr:rowOff>
    </xdr:to>
    <xdr:cxnSp macro="">
      <xdr:nvCxnSpPr>
        <xdr:cNvPr id="317" name="直線コネクタ 316"/>
        <xdr:cNvCxnSpPr/>
      </xdr:nvCxnSpPr>
      <xdr:spPr>
        <a:xfrm flipV="1">
          <a:off x="13893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5842</xdr:rowOff>
    </xdr:to>
    <xdr:cxnSp macro="">
      <xdr:nvCxnSpPr>
        <xdr:cNvPr id="320" name="直線コネクタ 319"/>
        <xdr:cNvCxnSpPr/>
      </xdr:nvCxnSpPr>
      <xdr:spPr>
        <a:xfrm flipV="1">
          <a:off x="13004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69342</xdr:rowOff>
    </xdr:from>
    <xdr:to>
      <xdr:col>24</xdr:col>
      <xdr:colOff>82550</xdr:colOff>
      <xdr:row>35</xdr:row>
      <xdr:rowOff>170942</xdr:rowOff>
    </xdr:to>
    <xdr:sp macro="" textlink="">
      <xdr:nvSpPr>
        <xdr:cNvPr id="330" name="円/楕円 329"/>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85869</xdr:rowOff>
    </xdr:from>
    <xdr:ext cx="762000" cy="259045"/>
    <xdr:sp macro="" textlink="">
      <xdr:nvSpPr>
        <xdr:cNvPr id="331"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32" name="円/楕円 331"/>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33" name="テキスト ボックス 332"/>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4" name="円/楕円 333"/>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5" name="テキスト ボックス 334"/>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6" name="円/楕円 335"/>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7" name="テキスト ボックス 336"/>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8" name="円/楕円 337"/>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9" name="テキスト ボックス 338"/>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合併前後の起債の償還が終了したことから減少傾向にあり、類似団体平均より低い数値で推移している。今後は義務教育施設の耐震化事業や新市民病院整備事業等、大型投資事業の元金償還が増加する。交付税措置の少ない起債を抑制するとともに据置期間の短縮や償還方法を元金均等償還に変更する等による将来負担の軽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92710</xdr:rowOff>
    </xdr:from>
    <xdr:to>
      <xdr:col>7</xdr:col>
      <xdr:colOff>15875</xdr:colOff>
      <xdr:row>74</xdr:row>
      <xdr:rowOff>106045</xdr:rowOff>
    </xdr:to>
    <xdr:cxnSp macro="">
      <xdr:nvCxnSpPr>
        <xdr:cNvPr id="371" name="直線コネクタ 370"/>
        <xdr:cNvCxnSpPr/>
      </xdr:nvCxnSpPr>
      <xdr:spPr>
        <a:xfrm>
          <a:off x="3987800" y="127800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92710</xdr:rowOff>
    </xdr:from>
    <xdr:to>
      <xdr:col>5</xdr:col>
      <xdr:colOff>549275</xdr:colOff>
      <xdr:row>74</xdr:row>
      <xdr:rowOff>130810</xdr:rowOff>
    </xdr:to>
    <xdr:cxnSp macro="">
      <xdr:nvCxnSpPr>
        <xdr:cNvPr id="374" name="直線コネクタ 373"/>
        <xdr:cNvCxnSpPr/>
      </xdr:nvCxnSpPr>
      <xdr:spPr>
        <a:xfrm flipV="1">
          <a:off x="3098800" y="12780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130810</xdr:rowOff>
    </xdr:from>
    <xdr:to>
      <xdr:col>4</xdr:col>
      <xdr:colOff>346075</xdr:colOff>
      <xdr:row>74</xdr:row>
      <xdr:rowOff>142240</xdr:rowOff>
    </xdr:to>
    <xdr:cxnSp macro="">
      <xdr:nvCxnSpPr>
        <xdr:cNvPr id="377" name="直線コネクタ 376"/>
        <xdr:cNvCxnSpPr/>
      </xdr:nvCxnSpPr>
      <xdr:spPr>
        <a:xfrm flipV="1">
          <a:off x="2209800" y="12818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74</xdr:row>
      <xdr:rowOff>149860</xdr:rowOff>
    </xdr:to>
    <xdr:cxnSp macro="">
      <xdr:nvCxnSpPr>
        <xdr:cNvPr id="380" name="直線コネクタ 379"/>
        <xdr:cNvCxnSpPr/>
      </xdr:nvCxnSpPr>
      <xdr:spPr>
        <a:xfrm flipV="1">
          <a:off x="1320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55245</xdr:rowOff>
    </xdr:from>
    <xdr:to>
      <xdr:col>7</xdr:col>
      <xdr:colOff>66675</xdr:colOff>
      <xdr:row>74</xdr:row>
      <xdr:rowOff>156845</xdr:rowOff>
    </xdr:to>
    <xdr:sp macro="" textlink="">
      <xdr:nvSpPr>
        <xdr:cNvPr id="390" name="円/楕円 389"/>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135272</xdr:rowOff>
    </xdr:from>
    <xdr:ext cx="762000" cy="259045"/>
    <xdr:sp macro="" textlink="">
      <xdr:nvSpPr>
        <xdr:cNvPr id="391"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41910</xdr:rowOff>
    </xdr:from>
    <xdr:to>
      <xdr:col>5</xdr:col>
      <xdr:colOff>600075</xdr:colOff>
      <xdr:row>74</xdr:row>
      <xdr:rowOff>143510</xdr:rowOff>
    </xdr:to>
    <xdr:sp macro="" textlink="">
      <xdr:nvSpPr>
        <xdr:cNvPr id="392" name="円/楕円 391"/>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153687</xdr:rowOff>
    </xdr:from>
    <xdr:ext cx="736600" cy="259045"/>
    <xdr:sp macro="" textlink="">
      <xdr:nvSpPr>
        <xdr:cNvPr id="393" name="テキスト ボックス 392"/>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80010</xdr:rowOff>
    </xdr:from>
    <xdr:to>
      <xdr:col>4</xdr:col>
      <xdr:colOff>396875</xdr:colOff>
      <xdr:row>75</xdr:row>
      <xdr:rowOff>10160</xdr:rowOff>
    </xdr:to>
    <xdr:sp macro="" textlink="">
      <xdr:nvSpPr>
        <xdr:cNvPr id="394" name="円/楕円 393"/>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20337</xdr:rowOff>
    </xdr:from>
    <xdr:ext cx="762000" cy="259045"/>
    <xdr:sp macro="" textlink="">
      <xdr:nvSpPr>
        <xdr:cNvPr id="395" name="テキスト ボックス 394"/>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6" name="円/楕円 395"/>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7" name="テキスト ボックス 396"/>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8" name="円/楕円 397"/>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399" name="テキスト ボックス 398"/>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の増加と一定の地方交付税額の確保により、経常収支比率は類似団体の平均よりも良好な状態にある。しかし、今後、合併自治体への交付税の優遇措置が段階的に削減され、一般財源の減少による財政の硬直化が見込まれる。引き続き、交付税の削減に備えるため行政改革プランの取組みを中心に財政の健全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20320</xdr:rowOff>
    </xdr:to>
    <xdr:cxnSp macro="">
      <xdr:nvCxnSpPr>
        <xdr:cNvPr id="432" name="直線コネクタ 431"/>
        <xdr:cNvCxnSpPr/>
      </xdr:nvCxnSpPr>
      <xdr:spPr>
        <a:xfrm>
          <a:off x="15671800" y="13214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12700</xdr:rowOff>
    </xdr:to>
    <xdr:cxnSp macro="">
      <xdr:nvCxnSpPr>
        <xdr:cNvPr id="435" name="直線コネクタ 434"/>
        <xdr:cNvCxnSpPr/>
      </xdr:nvCxnSpPr>
      <xdr:spPr>
        <a:xfrm>
          <a:off x="14782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76</xdr:row>
      <xdr:rowOff>168911</xdr:rowOff>
    </xdr:to>
    <xdr:cxnSp macro="">
      <xdr:nvCxnSpPr>
        <xdr:cNvPr id="438" name="直線コネクタ 437"/>
        <xdr:cNvCxnSpPr/>
      </xdr:nvCxnSpPr>
      <xdr:spPr>
        <a:xfrm flipV="1">
          <a:off x="13893800" y="13183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50800</xdr:rowOff>
    </xdr:to>
    <xdr:cxnSp macro="">
      <xdr:nvCxnSpPr>
        <xdr:cNvPr id="441" name="直線コネクタ 440"/>
        <xdr:cNvCxnSpPr/>
      </xdr:nvCxnSpPr>
      <xdr:spPr>
        <a:xfrm flipV="1">
          <a:off x="13004800" y="13199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51" name="円/楕円 450"/>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52"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3" name="円/楕円 45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54" name="テキスト ボックス 453"/>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55" name="円/楕円 454"/>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43197</xdr:rowOff>
    </xdr:from>
    <xdr:ext cx="762000" cy="259045"/>
    <xdr:sp macro="" textlink="">
      <xdr:nvSpPr>
        <xdr:cNvPr id="456" name="テキスト ボックス 455"/>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7" name="円/楕円 45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8" name="テキスト ボックス 45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59" name="円/楕円 458"/>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86377</xdr:rowOff>
    </xdr:from>
    <xdr:ext cx="762000" cy="259045"/>
    <xdr:sp macro="" textlink="">
      <xdr:nvSpPr>
        <xdr:cNvPr id="460" name="テキスト ボックス 459"/>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岡山県瀬戸内市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62954</xdr:rowOff>
    </xdr:from>
    <xdr:to>
      <xdr:col>4</xdr:col>
      <xdr:colOff>1117600</xdr:colOff>
      <xdr:row>18</xdr:row>
      <xdr:rowOff>74130</xdr:rowOff>
    </xdr:to>
    <xdr:cxnSp macro="">
      <xdr:nvCxnSpPr>
        <xdr:cNvPr id="50" name="直線コネクタ 49"/>
        <xdr:cNvCxnSpPr/>
      </xdr:nvCxnSpPr>
      <xdr:spPr bwMode="auto">
        <a:xfrm flipV="1">
          <a:off x="5003800" y="3196679"/>
          <a:ext cx="647700" cy="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74130</xdr:rowOff>
    </xdr:from>
    <xdr:to>
      <xdr:col>4</xdr:col>
      <xdr:colOff>469900</xdr:colOff>
      <xdr:row>18</xdr:row>
      <xdr:rowOff>104953</xdr:rowOff>
    </xdr:to>
    <xdr:cxnSp macro="">
      <xdr:nvCxnSpPr>
        <xdr:cNvPr id="53" name="直線コネクタ 52"/>
        <xdr:cNvCxnSpPr/>
      </xdr:nvCxnSpPr>
      <xdr:spPr bwMode="auto">
        <a:xfrm flipV="1">
          <a:off x="4305300" y="3207855"/>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91173</xdr:rowOff>
    </xdr:from>
    <xdr:to>
      <xdr:col>3</xdr:col>
      <xdr:colOff>904875</xdr:colOff>
      <xdr:row>18</xdr:row>
      <xdr:rowOff>104953</xdr:rowOff>
    </xdr:to>
    <xdr:cxnSp macro="">
      <xdr:nvCxnSpPr>
        <xdr:cNvPr id="56" name="直線コネクタ 55"/>
        <xdr:cNvCxnSpPr/>
      </xdr:nvCxnSpPr>
      <xdr:spPr bwMode="auto">
        <a:xfrm>
          <a:off x="3606800" y="3224898"/>
          <a:ext cx="698500" cy="1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78829</xdr:rowOff>
    </xdr:from>
    <xdr:to>
      <xdr:col>3</xdr:col>
      <xdr:colOff>206375</xdr:colOff>
      <xdr:row>18</xdr:row>
      <xdr:rowOff>91173</xdr:rowOff>
    </xdr:to>
    <xdr:cxnSp macro="">
      <xdr:nvCxnSpPr>
        <xdr:cNvPr id="59" name="直線コネクタ 58"/>
        <xdr:cNvCxnSpPr/>
      </xdr:nvCxnSpPr>
      <xdr:spPr bwMode="auto">
        <a:xfrm>
          <a:off x="2908300" y="3212554"/>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12154</xdr:rowOff>
    </xdr:from>
    <xdr:to>
      <xdr:col>5</xdr:col>
      <xdr:colOff>34925</xdr:colOff>
      <xdr:row>18</xdr:row>
      <xdr:rowOff>113754</xdr:rowOff>
    </xdr:to>
    <xdr:sp macro="" textlink="">
      <xdr:nvSpPr>
        <xdr:cNvPr id="69" name="円/楕円 68"/>
        <xdr:cNvSpPr/>
      </xdr:nvSpPr>
      <xdr:spPr bwMode="auto">
        <a:xfrm>
          <a:off x="5600700" y="314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155681</xdr:rowOff>
    </xdr:from>
    <xdr:ext cx="762000" cy="259045"/>
    <xdr:sp macro="" textlink="">
      <xdr:nvSpPr>
        <xdr:cNvPr id="70" name="人口1人当たり決算額の推移該当値テキスト130"/>
        <xdr:cNvSpPr txBox="1"/>
      </xdr:nvSpPr>
      <xdr:spPr>
        <a:xfrm>
          <a:off x="5740400" y="311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23330</xdr:rowOff>
    </xdr:from>
    <xdr:to>
      <xdr:col>4</xdr:col>
      <xdr:colOff>520700</xdr:colOff>
      <xdr:row>18</xdr:row>
      <xdr:rowOff>124930</xdr:rowOff>
    </xdr:to>
    <xdr:sp macro="" textlink="">
      <xdr:nvSpPr>
        <xdr:cNvPr id="71" name="円/楕円 70"/>
        <xdr:cNvSpPr/>
      </xdr:nvSpPr>
      <xdr:spPr bwMode="auto">
        <a:xfrm>
          <a:off x="4953000" y="315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109707</xdr:rowOff>
    </xdr:from>
    <xdr:ext cx="736600" cy="259045"/>
    <xdr:sp macro="" textlink="">
      <xdr:nvSpPr>
        <xdr:cNvPr id="72" name="テキスト ボックス 71"/>
        <xdr:cNvSpPr txBox="1"/>
      </xdr:nvSpPr>
      <xdr:spPr>
        <a:xfrm>
          <a:off x="4622800" y="32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54153</xdr:rowOff>
    </xdr:from>
    <xdr:to>
      <xdr:col>3</xdr:col>
      <xdr:colOff>955675</xdr:colOff>
      <xdr:row>18</xdr:row>
      <xdr:rowOff>155753</xdr:rowOff>
    </xdr:to>
    <xdr:sp macro="" textlink="">
      <xdr:nvSpPr>
        <xdr:cNvPr id="73" name="円/楕円 72"/>
        <xdr:cNvSpPr/>
      </xdr:nvSpPr>
      <xdr:spPr bwMode="auto">
        <a:xfrm>
          <a:off x="4254500" y="318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140530</xdr:rowOff>
    </xdr:from>
    <xdr:ext cx="762000" cy="259045"/>
    <xdr:sp macro="" textlink="">
      <xdr:nvSpPr>
        <xdr:cNvPr id="74" name="テキスト ボックス 73"/>
        <xdr:cNvSpPr txBox="1"/>
      </xdr:nvSpPr>
      <xdr:spPr>
        <a:xfrm>
          <a:off x="3924300" y="327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40373</xdr:rowOff>
    </xdr:from>
    <xdr:to>
      <xdr:col>3</xdr:col>
      <xdr:colOff>257175</xdr:colOff>
      <xdr:row>18</xdr:row>
      <xdr:rowOff>141974</xdr:rowOff>
    </xdr:to>
    <xdr:sp macro="" textlink="">
      <xdr:nvSpPr>
        <xdr:cNvPr id="75" name="円/楕円 74"/>
        <xdr:cNvSpPr/>
      </xdr:nvSpPr>
      <xdr:spPr bwMode="auto">
        <a:xfrm>
          <a:off x="3556000" y="31740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126750</xdr:rowOff>
    </xdr:from>
    <xdr:ext cx="762000" cy="259045"/>
    <xdr:sp macro="" textlink="">
      <xdr:nvSpPr>
        <xdr:cNvPr id="76" name="テキスト ボックス 75"/>
        <xdr:cNvSpPr txBox="1"/>
      </xdr:nvSpPr>
      <xdr:spPr>
        <a:xfrm>
          <a:off x="3225800" y="326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28029</xdr:rowOff>
    </xdr:from>
    <xdr:to>
      <xdr:col>2</xdr:col>
      <xdr:colOff>692150</xdr:colOff>
      <xdr:row>18</xdr:row>
      <xdr:rowOff>129629</xdr:rowOff>
    </xdr:to>
    <xdr:sp macro="" textlink="">
      <xdr:nvSpPr>
        <xdr:cNvPr id="77" name="円/楕円 76"/>
        <xdr:cNvSpPr/>
      </xdr:nvSpPr>
      <xdr:spPr bwMode="auto">
        <a:xfrm>
          <a:off x="2857500" y="316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114406</xdr:rowOff>
    </xdr:from>
    <xdr:ext cx="762000" cy="259045"/>
    <xdr:sp macro="" textlink="">
      <xdr:nvSpPr>
        <xdr:cNvPr id="78" name="テキスト ボックス 77"/>
        <xdr:cNvSpPr txBox="1"/>
      </xdr:nvSpPr>
      <xdr:spPr>
        <a:xfrm>
          <a:off x="2527300" y="324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335979</xdr:rowOff>
    </xdr:from>
    <xdr:to>
      <xdr:col>4</xdr:col>
      <xdr:colOff>1117600</xdr:colOff>
      <xdr:row>37</xdr:row>
      <xdr:rowOff>341792</xdr:rowOff>
    </xdr:to>
    <xdr:cxnSp macro="">
      <xdr:nvCxnSpPr>
        <xdr:cNvPr id="112" name="直線コネクタ 111"/>
        <xdr:cNvCxnSpPr/>
      </xdr:nvCxnSpPr>
      <xdr:spPr bwMode="auto">
        <a:xfrm flipV="1">
          <a:off x="5003800" y="7460679"/>
          <a:ext cx="6477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341792</xdr:rowOff>
    </xdr:from>
    <xdr:to>
      <xdr:col>4</xdr:col>
      <xdr:colOff>469900</xdr:colOff>
      <xdr:row>38</xdr:row>
      <xdr:rowOff>402</xdr:rowOff>
    </xdr:to>
    <xdr:cxnSp macro="">
      <xdr:nvCxnSpPr>
        <xdr:cNvPr id="115" name="直線コネクタ 114"/>
        <xdr:cNvCxnSpPr/>
      </xdr:nvCxnSpPr>
      <xdr:spPr bwMode="auto">
        <a:xfrm flipV="1">
          <a:off x="4305300" y="7466492"/>
          <a:ext cx="698500" cy="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308939</xdr:rowOff>
    </xdr:from>
    <xdr:to>
      <xdr:col>3</xdr:col>
      <xdr:colOff>904875</xdr:colOff>
      <xdr:row>38</xdr:row>
      <xdr:rowOff>402</xdr:rowOff>
    </xdr:to>
    <xdr:cxnSp macro="">
      <xdr:nvCxnSpPr>
        <xdr:cNvPr id="118" name="直線コネクタ 117"/>
        <xdr:cNvCxnSpPr/>
      </xdr:nvCxnSpPr>
      <xdr:spPr bwMode="auto">
        <a:xfrm>
          <a:off x="3606800" y="7433639"/>
          <a:ext cx="698500" cy="3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308939</xdr:rowOff>
    </xdr:from>
    <xdr:to>
      <xdr:col>3</xdr:col>
      <xdr:colOff>206375</xdr:colOff>
      <xdr:row>37</xdr:row>
      <xdr:rowOff>310348</xdr:rowOff>
    </xdr:to>
    <xdr:cxnSp macro="">
      <xdr:nvCxnSpPr>
        <xdr:cNvPr id="121" name="直線コネクタ 120"/>
        <xdr:cNvCxnSpPr/>
      </xdr:nvCxnSpPr>
      <xdr:spPr bwMode="auto">
        <a:xfrm flipV="1">
          <a:off x="2908300" y="7433639"/>
          <a:ext cx="6985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285179</xdr:rowOff>
    </xdr:from>
    <xdr:to>
      <xdr:col>5</xdr:col>
      <xdr:colOff>34925</xdr:colOff>
      <xdr:row>38</xdr:row>
      <xdr:rowOff>43879</xdr:rowOff>
    </xdr:to>
    <xdr:sp macro="" textlink="">
      <xdr:nvSpPr>
        <xdr:cNvPr id="131" name="円/楕円 130"/>
        <xdr:cNvSpPr/>
      </xdr:nvSpPr>
      <xdr:spPr bwMode="auto">
        <a:xfrm>
          <a:off x="5600700" y="740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290992</xdr:rowOff>
    </xdr:from>
    <xdr:to>
      <xdr:col>4</xdr:col>
      <xdr:colOff>520700</xdr:colOff>
      <xdr:row>38</xdr:row>
      <xdr:rowOff>49692</xdr:rowOff>
    </xdr:to>
    <xdr:sp macro="" textlink="">
      <xdr:nvSpPr>
        <xdr:cNvPr id="133" name="円/楕円 132"/>
        <xdr:cNvSpPr/>
      </xdr:nvSpPr>
      <xdr:spPr bwMode="auto">
        <a:xfrm>
          <a:off x="4953000" y="741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34469</xdr:rowOff>
    </xdr:from>
    <xdr:ext cx="736600" cy="259045"/>
    <xdr:sp macro="" textlink="">
      <xdr:nvSpPr>
        <xdr:cNvPr id="134" name="テキスト ボックス 133"/>
        <xdr:cNvSpPr txBox="1"/>
      </xdr:nvSpPr>
      <xdr:spPr>
        <a:xfrm>
          <a:off x="4622800" y="750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292502</xdr:rowOff>
    </xdr:from>
    <xdr:to>
      <xdr:col>3</xdr:col>
      <xdr:colOff>955675</xdr:colOff>
      <xdr:row>38</xdr:row>
      <xdr:rowOff>51202</xdr:rowOff>
    </xdr:to>
    <xdr:sp macro="" textlink="">
      <xdr:nvSpPr>
        <xdr:cNvPr id="135" name="円/楕円 134"/>
        <xdr:cNvSpPr/>
      </xdr:nvSpPr>
      <xdr:spPr bwMode="auto">
        <a:xfrm>
          <a:off x="4254500" y="741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35979</xdr:rowOff>
    </xdr:from>
    <xdr:ext cx="762000" cy="259045"/>
    <xdr:sp macro="" textlink="">
      <xdr:nvSpPr>
        <xdr:cNvPr id="136" name="テキスト ボックス 135"/>
        <xdr:cNvSpPr txBox="1"/>
      </xdr:nvSpPr>
      <xdr:spPr>
        <a:xfrm>
          <a:off x="3924300" y="75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258139</xdr:rowOff>
    </xdr:from>
    <xdr:to>
      <xdr:col>3</xdr:col>
      <xdr:colOff>257175</xdr:colOff>
      <xdr:row>38</xdr:row>
      <xdr:rowOff>16839</xdr:rowOff>
    </xdr:to>
    <xdr:sp macro="" textlink="">
      <xdr:nvSpPr>
        <xdr:cNvPr id="137" name="円/楕円 136"/>
        <xdr:cNvSpPr/>
      </xdr:nvSpPr>
      <xdr:spPr bwMode="auto">
        <a:xfrm>
          <a:off x="3556000" y="738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27016</xdr:rowOff>
    </xdr:from>
    <xdr:ext cx="762000" cy="259045"/>
    <xdr:sp macro="" textlink="">
      <xdr:nvSpPr>
        <xdr:cNvPr id="138" name="テキスト ボックス 137"/>
        <xdr:cNvSpPr txBox="1"/>
      </xdr:nvSpPr>
      <xdr:spPr>
        <a:xfrm>
          <a:off x="3225800" y="71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259548</xdr:rowOff>
    </xdr:from>
    <xdr:to>
      <xdr:col>2</xdr:col>
      <xdr:colOff>692150</xdr:colOff>
      <xdr:row>38</xdr:row>
      <xdr:rowOff>18248</xdr:rowOff>
    </xdr:to>
    <xdr:sp macro="" textlink="">
      <xdr:nvSpPr>
        <xdr:cNvPr id="139" name="円/楕円 138"/>
        <xdr:cNvSpPr/>
      </xdr:nvSpPr>
      <xdr:spPr bwMode="auto">
        <a:xfrm>
          <a:off x="2857500" y="738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28425</xdr:rowOff>
    </xdr:from>
    <xdr:ext cx="762000" cy="259045"/>
    <xdr:sp macro="" textlink="">
      <xdr:nvSpPr>
        <xdr:cNvPr id="140" name="テキスト ボックス 139"/>
        <xdr:cNvSpPr txBox="1"/>
      </xdr:nvSpPr>
      <xdr:spPr>
        <a:xfrm>
          <a:off x="2527300" y="715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106515</xdr:rowOff>
    </xdr:from>
    <xdr:to>
      <xdr:col>6</xdr:col>
      <xdr:colOff>511175</xdr:colOff>
      <xdr:row>35</xdr:row>
      <xdr:rowOff>118694</xdr:rowOff>
    </xdr:to>
    <xdr:cxnSp macro="">
      <xdr:nvCxnSpPr>
        <xdr:cNvPr id="61" name="直線コネクタ 60"/>
        <xdr:cNvCxnSpPr/>
      </xdr:nvCxnSpPr>
      <xdr:spPr>
        <a:xfrm flipV="1">
          <a:off x="3797300" y="6107265"/>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118694</xdr:rowOff>
    </xdr:from>
    <xdr:to>
      <xdr:col>5</xdr:col>
      <xdr:colOff>358775</xdr:colOff>
      <xdr:row>35</xdr:row>
      <xdr:rowOff>138646</xdr:rowOff>
    </xdr:to>
    <xdr:cxnSp macro="">
      <xdr:nvCxnSpPr>
        <xdr:cNvPr id="64" name="直線コネクタ 63"/>
        <xdr:cNvCxnSpPr/>
      </xdr:nvCxnSpPr>
      <xdr:spPr>
        <a:xfrm flipV="1">
          <a:off x="2908300" y="6119444"/>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123495</xdr:rowOff>
    </xdr:from>
    <xdr:to>
      <xdr:col>4</xdr:col>
      <xdr:colOff>155575</xdr:colOff>
      <xdr:row>35</xdr:row>
      <xdr:rowOff>138646</xdr:rowOff>
    </xdr:to>
    <xdr:cxnSp macro="">
      <xdr:nvCxnSpPr>
        <xdr:cNvPr id="67" name="直線コネクタ 66"/>
        <xdr:cNvCxnSpPr/>
      </xdr:nvCxnSpPr>
      <xdr:spPr>
        <a:xfrm>
          <a:off x="2019300" y="6124245"/>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97422</xdr:rowOff>
    </xdr:from>
    <xdr:to>
      <xdr:col>2</xdr:col>
      <xdr:colOff>638175</xdr:colOff>
      <xdr:row>35</xdr:row>
      <xdr:rowOff>123495</xdr:rowOff>
    </xdr:to>
    <xdr:cxnSp macro="">
      <xdr:nvCxnSpPr>
        <xdr:cNvPr id="70" name="直線コネクタ 69"/>
        <xdr:cNvCxnSpPr/>
      </xdr:nvCxnSpPr>
      <xdr:spPr>
        <a:xfrm>
          <a:off x="1130300" y="6098172"/>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55715</xdr:rowOff>
    </xdr:from>
    <xdr:to>
      <xdr:col>6</xdr:col>
      <xdr:colOff>561975</xdr:colOff>
      <xdr:row>35</xdr:row>
      <xdr:rowOff>157315</xdr:rowOff>
    </xdr:to>
    <xdr:sp macro="" textlink="">
      <xdr:nvSpPr>
        <xdr:cNvPr id="80" name="円/楕円 79"/>
        <xdr:cNvSpPr/>
      </xdr:nvSpPr>
      <xdr:spPr>
        <a:xfrm>
          <a:off x="4584700" y="60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34142</xdr:rowOff>
    </xdr:from>
    <xdr:ext cx="534377" cy="259045"/>
    <xdr:sp macro="" textlink="">
      <xdr:nvSpPr>
        <xdr:cNvPr id="81" name="人件費該当値テキスト"/>
        <xdr:cNvSpPr txBox="1"/>
      </xdr:nvSpPr>
      <xdr:spPr>
        <a:xfrm>
          <a:off x="4686300" y="60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67894</xdr:rowOff>
    </xdr:from>
    <xdr:to>
      <xdr:col>5</xdr:col>
      <xdr:colOff>409575</xdr:colOff>
      <xdr:row>35</xdr:row>
      <xdr:rowOff>169494</xdr:rowOff>
    </xdr:to>
    <xdr:sp macro="" textlink="">
      <xdr:nvSpPr>
        <xdr:cNvPr id="82" name="円/楕円 81"/>
        <xdr:cNvSpPr/>
      </xdr:nvSpPr>
      <xdr:spPr>
        <a:xfrm>
          <a:off x="3746500" y="60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160621</xdr:rowOff>
    </xdr:from>
    <xdr:ext cx="534377" cy="259045"/>
    <xdr:sp macro="" textlink="">
      <xdr:nvSpPr>
        <xdr:cNvPr id="83" name="テキスト ボックス 82"/>
        <xdr:cNvSpPr txBox="1"/>
      </xdr:nvSpPr>
      <xdr:spPr>
        <a:xfrm>
          <a:off x="3530111" y="61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87846</xdr:rowOff>
    </xdr:from>
    <xdr:to>
      <xdr:col>4</xdr:col>
      <xdr:colOff>206375</xdr:colOff>
      <xdr:row>36</xdr:row>
      <xdr:rowOff>17996</xdr:rowOff>
    </xdr:to>
    <xdr:sp macro="" textlink="">
      <xdr:nvSpPr>
        <xdr:cNvPr id="84" name="円/楕円 83"/>
        <xdr:cNvSpPr/>
      </xdr:nvSpPr>
      <xdr:spPr>
        <a:xfrm>
          <a:off x="2857500" y="60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9123</xdr:rowOff>
    </xdr:from>
    <xdr:ext cx="534377" cy="259045"/>
    <xdr:sp macro="" textlink="">
      <xdr:nvSpPr>
        <xdr:cNvPr id="85" name="テキスト ボックス 84"/>
        <xdr:cNvSpPr txBox="1"/>
      </xdr:nvSpPr>
      <xdr:spPr>
        <a:xfrm>
          <a:off x="2641111" y="61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72695</xdr:rowOff>
    </xdr:from>
    <xdr:to>
      <xdr:col>3</xdr:col>
      <xdr:colOff>3175</xdr:colOff>
      <xdr:row>36</xdr:row>
      <xdr:rowOff>2845</xdr:rowOff>
    </xdr:to>
    <xdr:sp macro="" textlink="">
      <xdr:nvSpPr>
        <xdr:cNvPr id="86" name="円/楕円 85"/>
        <xdr:cNvSpPr/>
      </xdr:nvSpPr>
      <xdr:spPr>
        <a:xfrm>
          <a:off x="1968500" y="60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165422</xdr:rowOff>
    </xdr:from>
    <xdr:ext cx="534377" cy="259045"/>
    <xdr:sp macro="" textlink="">
      <xdr:nvSpPr>
        <xdr:cNvPr id="87" name="テキスト ボックス 86"/>
        <xdr:cNvSpPr txBox="1"/>
      </xdr:nvSpPr>
      <xdr:spPr>
        <a:xfrm>
          <a:off x="1752111" y="61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46622</xdr:rowOff>
    </xdr:from>
    <xdr:to>
      <xdr:col>1</xdr:col>
      <xdr:colOff>485775</xdr:colOff>
      <xdr:row>35</xdr:row>
      <xdr:rowOff>148222</xdr:rowOff>
    </xdr:to>
    <xdr:sp macro="" textlink="">
      <xdr:nvSpPr>
        <xdr:cNvPr id="88" name="円/楕円 87"/>
        <xdr:cNvSpPr/>
      </xdr:nvSpPr>
      <xdr:spPr>
        <a:xfrm>
          <a:off x="1079500" y="60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139349</xdr:rowOff>
    </xdr:from>
    <xdr:ext cx="534377" cy="259045"/>
    <xdr:sp macro="" textlink="">
      <xdr:nvSpPr>
        <xdr:cNvPr id="89" name="テキスト ボックス 88"/>
        <xdr:cNvSpPr txBox="1"/>
      </xdr:nvSpPr>
      <xdr:spPr>
        <a:xfrm>
          <a:off x="863111" y="61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134048</xdr:rowOff>
    </xdr:from>
    <xdr:to>
      <xdr:col>6</xdr:col>
      <xdr:colOff>511175</xdr:colOff>
      <xdr:row>56</xdr:row>
      <xdr:rowOff>139179</xdr:rowOff>
    </xdr:to>
    <xdr:cxnSp macro="">
      <xdr:nvCxnSpPr>
        <xdr:cNvPr id="119" name="直線コネクタ 118"/>
        <xdr:cNvCxnSpPr/>
      </xdr:nvCxnSpPr>
      <xdr:spPr>
        <a:xfrm flipV="1">
          <a:off x="3797300" y="9735248"/>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139179</xdr:rowOff>
    </xdr:from>
    <xdr:to>
      <xdr:col>5</xdr:col>
      <xdr:colOff>358775</xdr:colOff>
      <xdr:row>56</xdr:row>
      <xdr:rowOff>170853</xdr:rowOff>
    </xdr:to>
    <xdr:cxnSp macro="">
      <xdr:nvCxnSpPr>
        <xdr:cNvPr id="122" name="直線コネクタ 121"/>
        <xdr:cNvCxnSpPr/>
      </xdr:nvCxnSpPr>
      <xdr:spPr>
        <a:xfrm flipV="1">
          <a:off x="2908300" y="9740379"/>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170853</xdr:rowOff>
    </xdr:from>
    <xdr:to>
      <xdr:col>4</xdr:col>
      <xdr:colOff>155575</xdr:colOff>
      <xdr:row>57</xdr:row>
      <xdr:rowOff>50419</xdr:rowOff>
    </xdr:to>
    <xdr:cxnSp macro="">
      <xdr:nvCxnSpPr>
        <xdr:cNvPr id="125" name="直線コネクタ 124"/>
        <xdr:cNvCxnSpPr/>
      </xdr:nvCxnSpPr>
      <xdr:spPr>
        <a:xfrm flipV="1">
          <a:off x="2019300" y="9772053"/>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50419</xdr:rowOff>
    </xdr:from>
    <xdr:to>
      <xdr:col>2</xdr:col>
      <xdr:colOff>638175</xdr:colOff>
      <xdr:row>57</xdr:row>
      <xdr:rowOff>72313</xdr:rowOff>
    </xdr:to>
    <xdr:cxnSp macro="">
      <xdr:nvCxnSpPr>
        <xdr:cNvPr id="128" name="直線コネクタ 127"/>
        <xdr:cNvCxnSpPr/>
      </xdr:nvCxnSpPr>
      <xdr:spPr>
        <a:xfrm flipV="1">
          <a:off x="1130300" y="9823069"/>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83248</xdr:rowOff>
    </xdr:from>
    <xdr:to>
      <xdr:col>6</xdr:col>
      <xdr:colOff>561975</xdr:colOff>
      <xdr:row>57</xdr:row>
      <xdr:rowOff>13398</xdr:rowOff>
    </xdr:to>
    <xdr:sp macro="" textlink="">
      <xdr:nvSpPr>
        <xdr:cNvPr id="138" name="円/楕円 137"/>
        <xdr:cNvSpPr/>
      </xdr:nvSpPr>
      <xdr:spPr>
        <a:xfrm>
          <a:off x="4584700" y="96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61675</xdr:rowOff>
    </xdr:from>
    <xdr:ext cx="534377" cy="259045"/>
    <xdr:sp macro="" textlink="">
      <xdr:nvSpPr>
        <xdr:cNvPr id="139" name="物件費該当値テキスト"/>
        <xdr:cNvSpPr txBox="1"/>
      </xdr:nvSpPr>
      <xdr:spPr>
        <a:xfrm>
          <a:off x="4686300" y="9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88379</xdr:rowOff>
    </xdr:from>
    <xdr:to>
      <xdr:col>5</xdr:col>
      <xdr:colOff>409575</xdr:colOff>
      <xdr:row>57</xdr:row>
      <xdr:rowOff>18529</xdr:rowOff>
    </xdr:to>
    <xdr:sp macro="" textlink="">
      <xdr:nvSpPr>
        <xdr:cNvPr id="140" name="円/楕円 139"/>
        <xdr:cNvSpPr/>
      </xdr:nvSpPr>
      <xdr:spPr>
        <a:xfrm>
          <a:off x="3746500" y="96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9656</xdr:rowOff>
    </xdr:from>
    <xdr:ext cx="534377" cy="259045"/>
    <xdr:sp macro="" textlink="">
      <xdr:nvSpPr>
        <xdr:cNvPr id="141" name="テキスト ボックス 140"/>
        <xdr:cNvSpPr txBox="1"/>
      </xdr:nvSpPr>
      <xdr:spPr>
        <a:xfrm>
          <a:off x="3530111" y="97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120053</xdr:rowOff>
    </xdr:from>
    <xdr:to>
      <xdr:col>4</xdr:col>
      <xdr:colOff>206375</xdr:colOff>
      <xdr:row>57</xdr:row>
      <xdr:rowOff>50203</xdr:rowOff>
    </xdr:to>
    <xdr:sp macro="" textlink="">
      <xdr:nvSpPr>
        <xdr:cNvPr id="142" name="円/楕円 141"/>
        <xdr:cNvSpPr/>
      </xdr:nvSpPr>
      <xdr:spPr>
        <a:xfrm>
          <a:off x="2857500" y="97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41330</xdr:rowOff>
    </xdr:from>
    <xdr:ext cx="534377" cy="259045"/>
    <xdr:sp macro="" textlink="">
      <xdr:nvSpPr>
        <xdr:cNvPr id="143" name="テキスト ボックス 142"/>
        <xdr:cNvSpPr txBox="1"/>
      </xdr:nvSpPr>
      <xdr:spPr>
        <a:xfrm>
          <a:off x="2641111" y="98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171069</xdr:rowOff>
    </xdr:from>
    <xdr:to>
      <xdr:col>3</xdr:col>
      <xdr:colOff>3175</xdr:colOff>
      <xdr:row>57</xdr:row>
      <xdr:rowOff>101219</xdr:rowOff>
    </xdr:to>
    <xdr:sp macro="" textlink="">
      <xdr:nvSpPr>
        <xdr:cNvPr id="144" name="円/楕円 143"/>
        <xdr:cNvSpPr/>
      </xdr:nvSpPr>
      <xdr:spPr>
        <a:xfrm>
          <a:off x="1968500" y="97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92346</xdr:rowOff>
    </xdr:from>
    <xdr:ext cx="534377" cy="259045"/>
    <xdr:sp macro="" textlink="">
      <xdr:nvSpPr>
        <xdr:cNvPr id="145" name="テキスト ボックス 144"/>
        <xdr:cNvSpPr txBox="1"/>
      </xdr:nvSpPr>
      <xdr:spPr>
        <a:xfrm>
          <a:off x="1752111" y="98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21513</xdr:rowOff>
    </xdr:from>
    <xdr:to>
      <xdr:col>1</xdr:col>
      <xdr:colOff>485775</xdr:colOff>
      <xdr:row>57</xdr:row>
      <xdr:rowOff>123113</xdr:rowOff>
    </xdr:to>
    <xdr:sp macro="" textlink="">
      <xdr:nvSpPr>
        <xdr:cNvPr id="146" name="円/楕円 145"/>
        <xdr:cNvSpPr/>
      </xdr:nvSpPr>
      <xdr:spPr>
        <a:xfrm>
          <a:off x="1079500" y="97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114240</xdr:rowOff>
    </xdr:from>
    <xdr:ext cx="534377" cy="259045"/>
    <xdr:sp macro="" textlink="">
      <xdr:nvSpPr>
        <xdr:cNvPr id="147" name="テキスト ボックス 146"/>
        <xdr:cNvSpPr txBox="1"/>
      </xdr:nvSpPr>
      <xdr:spPr>
        <a:xfrm>
          <a:off x="863111" y="98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5708</xdr:rowOff>
    </xdr:from>
    <xdr:to>
      <xdr:col>6</xdr:col>
      <xdr:colOff>511175</xdr:colOff>
      <xdr:row>79</xdr:row>
      <xdr:rowOff>8320</xdr:rowOff>
    </xdr:to>
    <xdr:cxnSp macro="">
      <xdr:nvCxnSpPr>
        <xdr:cNvPr id="178" name="直線コネクタ 177"/>
        <xdr:cNvCxnSpPr/>
      </xdr:nvCxnSpPr>
      <xdr:spPr>
        <a:xfrm flipV="1">
          <a:off x="3797300" y="1355025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4206</xdr:rowOff>
    </xdr:from>
    <xdr:to>
      <xdr:col>5</xdr:col>
      <xdr:colOff>358775</xdr:colOff>
      <xdr:row>79</xdr:row>
      <xdr:rowOff>8320</xdr:rowOff>
    </xdr:to>
    <xdr:cxnSp macro="">
      <xdr:nvCxnSpPr>
        <xdr:cNvPr id="181" name="直線コネクタ 180"/>
        <xdr:cNvCxnSpPr/>
      </xdr:nvCxnSpPr>
      <xdr:spPr>
        <a:xfrm>
          <a:off x="2908300" y="1354875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4206</xdr:rowOff>
    </xdr:from>
    <xdr:to>
      <xdr:col>4</xdr:col>
      <xdr:colOff>155575</xdr:colOff>
      <xdr:row>79</xdr:row>
      <xdr:rowOff>27784</xdr:rowOff>
    </xdr:to>
    <xdr:cxnSp macro="">
      <xdr:nvCxnSpPr>
        <xdr:cNvPr id="184" name="直線コネクタ 183"/>
        <xdr:cNvCxnSpPr/>
      </xdr:nvCxnSpPr>
      <xdr:spPr>
        <a:xfrm flipV="1">
          <a:off x="2019300" y="13548756"/>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18052</xdr:rowOff>
    </xdr:from>
    <xdr:to>
      <xdr:col>2</xdr:col>
      <xdr:colOff>638175</xdr:colOff>
      <xdr:row>79</xdr:row>
      <xdr:rowOff>27784</xdr:rowOff>
    </xdr:to>
    <xdr:cxnSp macro="">
      <xdr:nvCxnSpPr>
        <xdr:cNvPr id="187" name="直線コネクタ 186"/>
        <xdr:cNvCxnSpPr/>
      </xdr:nvCxnSpPr>
      <xdr:spPr>
        <a:xfrm>
          <a:off x="1130300" y="13562602"/>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126358</xdr:rowOff>
    </xdr:from>
    <xdr:to>
      <xdr:col>6</xdr:col>
      <xdr:colOff>561975</xdr:colOff>
      <xdr:row>79</xdr:row>
      <xdr:rowOff>56508</xdr:rowOff>
    </xdr:to>
    <xdr:sp macro="" textlink="">
      <xdr:nvSpPr>
        <xdr:cNvPr id="197" name="円/楕円 196"/>
        <xdr:cNvSpPr/>
      </xdr:nvSpPr>
      <xdr:spPr>
        <a:xfrm>
          <a:off x="4584700" y="134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41285</xdr:rowOff>
    </xdr:from>
    <xdr:ext cx="469744" cy="259045"/>
    <xdr:sp macro="" textlink="">
      <xdr:nvSpPr>
        <xdr:cNvPr id="198" name="維持補修費該当値テキスト"/>
        <xdr:cNvSpPr txBox="1"/>
      </xdr:nvSpPr>
      <xdr:spPr>
        <a:xfrm>
          <a:off x="4686300" y="1341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128970</xdr:rowOff>
    </xdr:from>
    <xdr:to>
      <xdr:col>5</xdr:col>
      <xdr:colOff>409575</xdr:colOff>
      <xdr:row>79</xdr:row>
      <xdr:rowOff>59120</xdr:rowOff>
    </xdr:to>
    <xdr:sp macro="" textlink="">
      <xdr:nvSpPr>
        <xdr:cNvPr id="199" name="円/楕円 198"/>
        <xdr:cNvSpPr/>
      </xdr:nvSpPr>
      <xdr:spPr>
        <a:xfrm>
          <a:off x="3746500" y="135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50247</xdr:rowOff>
    </xdr:from>
    <xdr:ext cx="469744" cy="259045"/>
    <xdr:sp macro="" textlink="">
      <xdr:nvSpPr>
        <xdr:cNvPr id="200" name="テキスト ボックス 199"/>
        <xdr:cNvSpPr txBox="1"/>
      </xdr:nvSpPr>
      <xdr:spPr>
        <a:xfrm>
          <a:off x="3562427" y="135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124856</xdr:rowOff>
    </xdr:from>
    <xdr:to>
      <xdr:col>4</xdr:col>
      <xdr:colOff>206375</xdr:colOff>
      <xdr:row>79</xdr:row>
      <xdr:rowOff>55006</xdr:rowOff>
    </xdr:to>
    <xdr:sp macro="" textlink="">
      <xdr:nvSpPr>
        <xdr:cNvPr id="201" name="円/楕円 200"/>
        <xdr:cNvSpPr/>
      </xdr:nvSpPr>
      <xdr:spPr>
        <a:xfrm>
          <a:off x="2857500" y="134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46133</xdr:rowOff>
    </xdr:from>
    <xdr:ext cx="469744" cy="259045"/>
    <xdr:sp macro="" textlink="">
      <xdr:nvSpPr>
        <xdr:cNvPr id="202" name="テキスト ボックス 201"/>
        <xdr:cNvSpPr txBox="1"/>
      </xdr:nvSpPr>
      <xdr:spPr>
        <a:xfrm>
          <a:off x="2673427" y="135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148434</xdr:rowOff>
    </xdr:from>
    <xdr:to>
      <xdr:col>3</xdr:col>
      <xdr:colOff>3175</xdr:colOff>
      <xdr:row>79</xdr:row>
      <xdr:rowOff>78584</xdr:rowOff>
    </xdr:to>
    <xdr:sp macro="" textlink="">
      <xdr:nvSpPr>
        <xdr:cNvPr id="203" name="円/楕円 202"/>
        <xdr:cNvSpPr/>
      </xdr:nvSpPr>
      <xdr:spPr>
        <a:xfrm>
          <a:off x="1968500" y="135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69711</xdr:rowOff>
    </xdr:from>
    <xdr:ext cx="469744" cy="259045"/>
    <xdr:sp macro="" textlink="">
      <xdr:nvSpPr>
        <xdr:cNvPr id="204" name="テキスト ボックス 203"/>
        <xdr:cNvSpPr txBox="1"/>
      </xdr:nvSpPr>
      <xdr:spPr>
        <a:xfrm>
          <a:off x="1784427"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138702</xdr:rowOff>
    </xdr:from>
    <xdr:to>
      <xdr:col>1</xdr:col>
      <xdr:colOff>485775</xdr:colOff>
      <xdr:row>79</xdr:row>
      <xdr:rowOff>68852</xdr:rowOff>
    </xdr:to>
    <xdr:sp macro="" textlink="">
      <xdr:nvSpPr>
        <xdr:cNvPr id="205" name="円/楕円 204"/>
        <xdr:cNvSpPr/>
      </xdr:nvSpPr>
      <xdr:spPr>
        <a:xfrm>
          <a:off x="1079500" y="135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59979</xdr:rowOff>
    </xdr:from>
    <xdr:ext cx="469744" cy="259045"/>
    <xdr:sp macro="" textlink="">
      <xdr:nvSpPr>
        <xdr:cNvPr id="206" name="テキスト ボックス 205"/>
        <xdr:cNvSpPr txBox="1"/>
      </xdr:nvSpPr>
      <xdr:spPr>
        <a:xfrm>
          <a:off x="895427" y="136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93904</xdr:rowOff>
    </xdr:from>
    <xdr:to>
      <xdr:col>6</xdr:col>
      <xdr:colOff>511175</xdr:colOff>
      <xdr:row>98</xdr:row>
      <xdr:rowOff>156820</xdr:rowOff>
    </xdr:to>
    <xdr:cxnSp macro="">
      <xdr:nvCxnSpPr>
        <xdr:cNvPr id="236" name="直線コネクタ 235"/>
        <xdr:cNvCxnSpPr/>
      </xdr:nvCxnSpPr>
      <xdr:spPr>
        <a:xfrm flipV="1">
          <a:off x="3797300" y="16896004"/>
          <a:ext cx="8382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156820</xdr:rowOff>
    </xdr:from>
    <xdr:to>
      <xdr:col>5</xdr:col>
      <xdr:colOff>358775</xdr:colOff>
      <xdr:row>98</xdr:row>
      <xdr:rowOff>159055</xdr:rowOff>
    </xdr:to>
    <xdr:cxnSp macro="">
      <xdr:nvCxnSpPr>
        <xdr:cNvPr id="239" name="直線コネクタ 238"/>
        <xdr:cNvCxnSpPr/>
      </xdr:nvCxnSpPr>
      <xdr:spPr>
        <a:xfrm flipV="1">
          <a:off x="2908300" y="16958920"/>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159055</xdr:rowOff>
    </xdr:from>
    <xdr:to>
      <xdr:col>4</xdr:col>
      <xdr:colOff>155575</xdr:colOff>
      <xdr:row>99</xdr:row>
      <xdr:rowOff>59537</xdr:rowOff>
    </xdr:to>
    <xdr:cxnSp macro="">
      <xdr:nvCxnSpPr>
        <xdr:cNvPr id="242" name="直線コネクタ 241"/>
        <xdr:cNvCxnSpPr/>
      </xdr:nvCxnSpPr>
      <xdr:spPr>
        <a:xfrm flipV="1">
          <a:off x="2019300" y="16961155"/>
          <a:ext cx="8890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59537</xdr:rowOff>
    </xdr:from>
    <xdr:to>
      <xdr:col>2</xdr:col>
      <xdr:colOff>638175</xdr:colOff>
      <xdr:row>99</xdr:row>
      <xdr:rowOff>78346</xdr:rowOff>
    </xdr:to>
    <xdr:cxnSp macro="">
      <xdr:nvCxnSpPr>
        <xdr:cNvPr id="245" name="直線コネクタ 244"/>
        <xdr:cNvCxnSpPr/>
      </xdr:nvCxnSpPr>
      <xdr:spPr>
        <a:xfrm flipV="1">
          <a:off x="1130300" y="17033087"/>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43104</xdr:rowOff>
    </xdr:from>
    <xdr:to>
      <xdr:col>6</xdr:col>
      <xdr:colOff>561975</xdr:colOff>
      <xdr:row>98</xdr:row>
      <xdr:rowOff>144704</xdr:rowOff>
    </xdr:to>
    <xdr:sp macro="" textlink="">
      <xdr:nvSpPr>
        <xdr:cNvPr id="255" name="円/楕円 254"/>
        <xdr:cNvSpPr/>
      </xdr:nvSpPr>
      <xdr:spPr>
        <a:xfrm>
          <a:off x="4584700" y="16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21531</xdr:rowOff>
    </xdr:from>
    <xdr:ext cx="534377" cy="259045"/>
    <xdr:sp macro="" textlink="">
      <xdr:nvSpPr>
        <xdr:cNvPr id="256" name="扶助費該当値テキスト"/>
        <xdr:cNvSpPr txBox="1"/>
      </xdr:nvSpPr>
      <xdr:spPr>
        <a:xfrm>
          <a:off x="4686300"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106020</xdr:rowOff>
    </xdr:from>
    <xdr:to>
      <xdr:col>5</xdr:col>
      <xdr:colOff>409575</xdr:colOff>
      <xdr:row>99</xdr:row>
      <xdr:rowOff>36170</xdr:rowOff>
    </xdr:to>
    <xdr:sp macro="" textlink="">
      <xdr:nvSpPr>
        <xdr:cNvPr id="257" name="円/楕円 256"/>
        <xdr:cNvSpPr/>
      </xdr:nvSpPr>
      <xdr:spPr>
        <a:xfrm>
          <a:off x="3746500" y="169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27297</xdr:rowOff>
    </xdr:from>
    <xdr:ext cx="534377" cy="259045"/>
    <xdr:sp macro="" textlink="">
      <xdr:nvSpPr>
        <xdr:cNvPr id="258" name="テキスト ボックス 257"/>
        <xdr:cNvSpPr txBox="1"/>
      </xdr:nvSpPr>
      <xdr:spPr>
        <a:xfrm>
          <a:off x="3530111" y="170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108255</xdr:rowOff>
    </xdr:from>
    <xdr:to>
      <xdr:col>4</xdr:col>
      <xdr:colOff>206375</xdr:colOff>
      <xdr:row>99</xdr:row>
      <xdr:rowOff>38405</xdr:rowOff>
    </xdr:to>
    <xdr:sp macro="" textlink="">
      <xdr:nvSpPr>
        <xdr:cNvPr id="259" name="円/楕円 258"/>
        <xdr:cNvSpPr/>
      </xdr:nvSpPr>
      <xdr:spPr>
        <a:xfrm>
          <a:off x="2857500" y="169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29532</xdr:rowOff>
    </xdr:from>
    <xdr:ext cx="534377" cy="259045"/>
    <xdr:sp macro="" textlink="">
      <xdr:nvSpPr>
        <xdr:cNvPr id="260" name="テキスト ボックス 259"/>
        <xdr:cNvSpPr txBox="1"/>
      </xdr:nvSpPr>
      <xdr:spPr>
        <a:xfrm>
          <a:off x="2641111" y="170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8737</xdr:rowOff>
    </xdr:from>
    <xdr:to>
      <xdr:col>3</xdr:col>
      <xdr:colOff>3175</xdr:colOff>
      <xdr:row>99</xdr:row>
      <xdr:rowOff>110337</xdr:rowOff>
    </xdr:to>
    <xdr:sp macro="" textlink="">
      <xdr:nvSpPr>
        <xdr:cNvPr id="261" name="円/楕円 260"/>
        <xdr:cNvSpPr/>
      </xdr:nvSpPr>
      <xdr:spPr>
        <a:xfrm>
          <a:off x="1968500" y="169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101464</xdr:rowOff>
    </xdr:from>
    <xdr:ext cx="534377" cy="259045"/>
    <xdr:sp macro="" textlink="">
      <xdr:nvSpPr>
        <xdr:cNvPr id="262" name="テキスト ボックス 261"/>
        <xdr:cNvSpPr txBox="1"/>
      </xdr:nvSpPr>
      <xdr:spPr>
        <a:xfrm>
          <a:off x="1752111" y="170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27546</xdr:rowOff>
    </xdr:from>
    <xdr:to>
      <xdr:col>1</xdr:col>
      <xdr:colOff>485775</xdr:colOff>
      <xdr:row>99</xdr:row>
      <xdr:rowOff>129146</xdr:rowOff>
    </xdr:to>
    <xdr:sp macro="" textlink="">
      <xdr:nvSpPr>
        <xdr:cNvPr id="263" name="円/楕円 262"/>
        <xdr:cNvSpPr/>
      </xdr:nvSpPr>
      <xdr:spPr>
        <a:xfrm>
          <a:off x="1079500" y="1700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120273</xdr:rowOff>
    </xdr:from>
    <xdr:ext cx="534377" cy="259045"/>
    <xdr:sp macro="" textlink="">
      <xdr:nvSpPr>
        <xdr:cNvPr id="264" name="テキスト ボックス 263"/>
        <xdr:cNvSpPr txBox="1"/>
      </xdr:nvSpPr>
      <xdr:spPr>
        <a:xfrm>
          <a:off x="863111" y="170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164560</xdr:rowOff>
    </xdr:from>
    <xdr:to>
      <xdr:col>15</xdr:col>
      <xdr:colOff>180975</xdr:colOff>
      <xdr:row>38</xdr:row>
      <xdr:rowOff>29248</xdr:rowOff>
    </xdr:to>
    <xdr:cxnSp macro="">
      <xdr:nvCxnSpPr>
        <xdr:cNvPr id="297" name="直線コネクタ 296"/>
        <xdr:cNvCxnSpPr/>
      </xdr:nvCxnSpPr>
      <xdr:spPr>
        <a:xfrm flipV="1">
          <a:off x="9639300" y="6508210"/>
          <a:ext cx="8382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29248</xdr:rowOff>
    </xdr:from>
    <xdr:to>
      <xdr:col>14</xdr:col>
      <xdr:colOff>28575</xdr:colOff>
      <xdr:row>38</xdr:row>
      <xdr:rowOff>118345</xdr:rowOff>
    </xdr:to>
    <xdr:cxnSp macro="">
      <xdr:nvCxnSpPr>
        <xdr:cNvPr id="300" name="直線コネクタ 299"/>
        <xdr:cNvCxnSpPr/>
      </xdr:nvCxnSpPr>
      <xdr:spPr>
        <a:xfrm flipV="1">
          <a:off x="8750300" y="6544348"/>
          <a:ext cx="8890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145920</xdr:rowOff>
    </xdr:from>
    <xdr:to>
      <xdr:col>12</xdr:col>
      <xdr:colOff>511175</xdr:colOff>
      <xdr:row>38</xdr:row>
      <xdr:rowOff>118345</xdr:rowOff>
    </xdr:to>
    <xdr:cxnSp macro="">
      <xdr:nvCxnSpPr>
        <xdr:cNvPr id="303" name="直線コネクタ 302"/>
        <xdr:cNvCxnSpPr/>
      </xdr:nvCxnSpPr>
      <xdr:spPr>
        <a:xfrm>
          <a:off x="7861300" y="6489570"/>
          <a:ext cx="889000" cy="1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130165</xdr:rowOff>
    </xdr:from>
    <xdr:to>
      <xdr:col>11</xdr:col>
      <xdr:colOff>307975</xdr:colOff>
      <xdr:row>37</xdr:row>
      <xdr:rowOff>145920</xdr:rowOff>
    </xdr:to>
    <xdr:cxnSp macro="">
      <xdr:nvCxnSpPr>
        <xdr:cNvPr id="306" name="直線コネクタ 305"/>
        <xdr:cNvCxnSpPr/>
      </xdr:nvCxnSpPr>
      <xdr:spPr>
        <a:xfrm>
          <a:off x="6972300" y="6473815"/>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113760</xdr:rowOff>
    </xdr:from>
    <xdr:to>
      <xdr:col>15</xdr:col>
      <xdr:colOff>231775</xdr:colOff>
      <xdr:row>38</xdr:row>
      <xdr:rowOff>43910</xdr:rowOff>
    </xdr:to>
    <xdr:sp macro="" textlink="">
      <xdr:nvSpPr>
        <xdr:cNvPr id="316" name="円/楕円 315"/>
        <xdr:cNvSpPr/>
      </xdr:nvSpPr>
      <xdr:spPr>
        <a:xfrm>
          <a:off x="10426700" y="6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92187</xdr:rowOff>
    </xdr:from>
    <xdr:ext cx="534377" cy="259045"/>
    <xdr:sp macro="" textlink="">
      <xdr:nvSpPr>
        <xdr:cNvPr id="317" name="補助費等該当値テキスト"/>
        <xdr:cNvSpPr txBox="1"/>
      </xdr:nvSpPr>
      <xdr:spPr>
        <a:xfrm>
          <a:off x="10528300" y="64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149898</xdr:rowOff>
    </xdr:from>
    <xdr:to>
      <xdr:col>14</xdr:col>
      <xdr:colOff>79375</xdr:colOff>
      <xdr:row>38</xdr:row>
      <xdr:rowOff>80048</xdr:rowOff>
    </xdr:to>
    <xdr:sp macro="" textlink="">
      <xdr:nvSpPr>
        <xdr:cNvPr id="318" name="円/楕円 317"/>
        <xdr:cNvSpPr/>
      </xdr:nvSpPr>
      <xdr:spPr>
        <a:xfrm>
          <a:off x="9588500" y="64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71175</xdr:rowOff>
    </xdr:from>
    <xdr:ext cx="534377" cy="259045"/>
    <xdr:sp macro="" textlink="">
      <xdr:nvSpPr>
        <xdr:cNvPr id="319" name="テキスト ボックス 318"/>
        <xdr:cNvSpPr txBox="1"/>
      </xdr:nvSpPr>
      <xdr:spPr>
        <a:xfrm>
          <a:off x="9372111" y="65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67545</xdr:rowOff>
    </xdr:from>
    <xdr:to>
      <xdr:col>12</xdr:col>
      <xdr:colOff>561975</xdr:colOff>
      <xdr:row>38</xdr:row>
      <xdr:rowOff>169145</xdr:rowOff>
    </xdr:to>
    <xdr:sp macro="" textlink="">
      <xdr:nvSpPr>
        <xdr:cNvPr id="320" name="円/楕円 319"/>
        <xdr:cNvSpPr/>
      </xdr:nvSpPr>
      <xdr:spPr>
        <a:xfrm>
          <a:off x="8699500" y="6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160272</xdr:rowOff>
    </xdr:from>
    <xdr:ext cx="534377" cy="259045"/>
    <xdr:sp macro="" textlink="">
      <xdr:nvSpPr>
        <xdr:cNvPr id="321" name="テキスト ボックス 320"/>
        <xdr:cNvSpPr txBox="1"/>
      </xdr:nvSpPr>
      <xdr:spPr>
        <a:xfrm>
          <a:off x="8483111" y="66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95120</xdr:rowOff>
    </xdr:from>
    <xdr:to>
      <xdr:col>11</xdr:col>
      <xdr:colOff>358775</xdr:colOff>
      <xdr:row>38</xdr:row>
      <xdr:rowOff>25270</xdr:rowOff>
    </xdr:to>
    <xdr:sp macro="" textlink="">
      <xdr:nvSpPr>
        <xdr:cNvPr id="322" name="円/楕円 321"/>
        <xdr:cNvSpPr/>
      </xdr:nvSpPr>
      <xdr:spPr>
        <a:xfrm>
          <a:off x="7810500" y="64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16397</xdr:rowOff>
    </xdr:from>
    <xdr:ext cx="534377" cy="259045"/>
    <xdr:sp macro="" textlink="">
      <xdr:nvSpPr>
        <xdr:cNvPr id="323" name="テキスト ボックス 322"/>
        <xdr:cNvSpPr txBox="1"/>
      </xdr:nvSpPr>
      <xdr:spPr>
        <a:xfrm>
          <a:off x="7594111" y="653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79365</xdr:rowOff>
    </xdr:from>
    <xdr:to>
      <xdr:col>10</xdr:col>
      <xdr:colOff>155575</xdr:colOff>
      <xdr:row>38</xdr:row>
      <xdr:rowOff>9516</xdr:rowOff>
    </xdr:to>
    <xdr:sp macro="" textlink="">
      <xdr:nvSpPr>
        <xdr:cNvPr id="324" name="円/楕円 323"/>
        <xdr:cNvSpPr/>
      </xdr:nvSpPr>
      <xdr:spPr>
        <a:xfrm>
          <a:off x="6921500" y="6423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643</xdr:rowOff>
    </xdr:from>
    <xdr:ext cx="534377" cy="259045"/>
    <xdr:sp macro="" textlink="">
      <xdr:nvSpPr>
        <xdr:cNvPr id="325" name="テキスト ボックス 324"/>
        <xdr:cNvSpPr txBox="1"/>
      </xdr:nvSpPr>
      <xdr:spPr>
        <a:xfrm>
          <a:off x="6705111" y="65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97514</xdr:rowOff>
    </xdr:from>
    <xdr:to>
      <xdr:col>15</xdr:col>
      <xdr:colOff>180975</xdr:colOff>
      <xdr:row>57</xdr:row>
      <xdr:rowOff>126249</xdr:rowOff>
    </xdr:to>
    <xdr:cxnSp macro="">
      <xdr:nvCxnSpPr>
        <xdr:cNvPr id="352" name="直線コネクタ 351"/>
        <xdr:cNvCxnSpPr/>
      </xdr:nvCxnSpPr>
      <xdr:spPr>
        <a:xfrm flipV="1">
          <a:off x="9639300" y="9870164"/>
          <a:ext cx="8382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126249</xdr:rowOff>
    </xdr:from>
    <xdr:to>
      <xdr:col>14</xdr:col>
      <xdr:colOff>28575</xdr:colOff>
      <xdr:row>58</xdr:row>
      <xdr:rowOff>6248</xdr:rowOff>
    </xdr:to>
    <xdr:cxnSp macro="">
      <xdr:nvCxnSpPr>
        <xdr:cNvPr id="355" name="直線コネクタ 354"/>
        <xdr:cNvCxnSpPr/>
      </xdr:nvCxnSpPr>
      <xdr:spPr>
        <a:xfrm flipV="1">
          <a:off x="8750300" y="9898899"/>
          <a:ext cx="889000" cy="5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79007</xdr:rowOff>
    </xdr:from>
    <xdr:to>
      <xdr:col>12</xdr:col>
      <xdr:colOff>511175</xdr:colOff>
      <xdr:row>58</xdr:row>
      <xdr:rowOff>6248</xdr:rowOff>
    </xdr:to>
    <xdr:cxnSp macro="">
      <xdr:nvCxnSpPr>
        <xdr:cNvPr id="358" name="直線コネクタ 357"/>
        <xdr:cNvCxnSpPr/>
      </xdr:nvCxnSpPr>
      <xdr:spPr>
        <a:xfrm>
          <a:off x="7861300" y="9851657"/>
          <a:ext cx="889000" cy="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79007</xdr:rowOff>
    </xdr:from>
    <xdr:to>
      <xdr:col>11</xdr:col>
      <xdr:colOff>307975</xdr:colOff>
      <xdr:row>57</xdr:row>
      <xdr:rowOff>110691</xdr:rowOff>
    </xdr:to>
    <xdr:cxnSp macro="">
      <xdr:nvCxnSpPr>
        <xdr:cNvPr id="361" name="直線コネクタ 360"/>
        <xdr:cNvCxnSpPr/>
      </xdr:nvCxnSpPr>
      <xdr:spPr>
        <a:xfrm flipV="1">
          <a:off x="6972300" y="9851657"/>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46714</xdr:rowOff>
    </xdr:from>
    <xdr:to>
      <xdr:col>15</xdr:col>
      <xdr:colOff>231775</xdr:colOff>
      <xdr:row>57</xdr:row>
      <xdr:rowOff>148314</xdr:rowOff>
    </xdr:to>
    <xdr:sp macro="" textlink="">
      <xdr:nvSpPr>
        <xdr:cNvPr id="371" name="円/楕円 370"/>
        <xdr:cNvSpPr/>
      </xdr:nvSpPr>
      <xdr:spPr>
        <a:xfrm>
          <a:off x="10426700" y="9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133091</xdr:rowOff>
    </xdr:from>
    <xdr:ext cx="534377" cy="259045"/>
    <xdr:sp macro="" textlink="">
      <xdr:nvSpPr>
        <xdr:cNvPr id="372" name="普通建設事業費該当値テキスト"/>
        <xdr:cNvSpPr txBox="1"/>
      </xdr:nvSpPr>
      <xdr:spPr>
        <a:xfrm>
          <a:off x="10528300" y="9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75449</xdr:rowOff>
    </xdr:from>
    <xdr:to>
      <xdr:col>14</xdr:col>
      <xdr:colOff>79375</xdr:colOff>
      <xdr:row>58</xdr:row>
      <xdr:rowOff>5599</xdr:rowOff>
    </xdr:to>
    <xdr:sp macro="" textlink="">
      <xdr:nvSpPr>
        <xdr:cNvPr id="373" name="円/楕円 372"/>
        <xdr:cNvSpPr/>
      </xdr:nvSpPr>
      <xdr:spPr>
        <a:xfrm>
          <a:off x="9588500" y="98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168176</xdr:rowOff>
    </xdr:from>
    <xdr:ext cx="534377" cy="259045"/>
    <xdr:sp macro="" textlink="">
      <xdr:nvSpPr>
        <xdr:cNvPr id="374" name="テキスト ボックス 373"/>
        <xdr:cNvSpPr txBox="1"/>
      </xdr:nvSpPr>
      <xdr:spPr>
        <a:xfrm>
          <a:off x="9372111" y="99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126898</xdr:rowOff>
    </xdr:from>
    <xdr:to>
      <xdr:col>12</xdr:col>
      <xdr:colOff>561975</xdr:colOff>
      <xdr:row>58</xdr:row>
      <xdr:rowOff>57048</xdr:rowOff>
    </xdr:to>
    <xdr:sp macro="" textlink="">
      <xdr:nvSpPr>
        <xdr:cNvPr id="375" name="円/楕円 374"/>
        <xdr:cNvSpPr/>
      </xdr:nvSpPr>
      <xdr:spPr>
        <a:xfrm>
          <a:off x="8699500" y="98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48175</xdr:rowOff>
    </xdr:from>
    <xdr:ext cx="534377" cy="259045"/>
    <xdr:sp macro="" textlink="">
      <xdr:nvSpPr>
        <xdr:cNvPr id="376" name="テキスト ボックス 375"/>
        <xdr:cNvSpPr txBox="1"/>
      </xdr:nvSpPr>
      <xdr:spPr>
        <a:xfrm>
          <a:off x="8483111" y="99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28207</xdr:rowOff>
    </xdr:from>
    <xdr:to>
      <xdr:col>11</xdr:col>
      <xdr:colOff>358775</xdr:colOff>
      <xdr:row>57</xdr:row>
      <xdr:rowOff>129807</xdr:rowOff>
    </xdr:to>
    <xdr:sp macro="" textlink="">
      <xdr:nvSpPr>
        <xdr:cNvPr id="377" name="円/楕円 376"/>
        <xdr:cNvSpPr/>
      </xdr:nvSpPr>
      <xdr:spPr>
        <a:xfrm>
          <a:off x="7810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120934</xdr:rowOff>
    </xdr:from>
    <xdr:ext cx="534377" cy="259045"/>
    <xdr:sp macro="" textlink="">
      <xdr:nvSpPr>
        <xdr:cNvPr id="378" name="テキスト ボックス 377"/>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59891</xdr:rowOff>
    </xdr:from>
    <xdr:to>
      <xdr:col>10</xdr:col>
      <xdr:colOff>155575</xdr:colOff>
      <xdr:row>57</xdr:row>
      <xdr:rowOff>161491</xdr:rowOff>
    </xdr:to>
    <xdr:sp macro="" textlink="">
      <xdr:nvSpPr>
        <xdr:cNvPr id="379" name="円/楕円 378"/>
        <xdr:cNvSpPr/>
      </xdr:nvSpPr>
      <xdr:spPr>
        <a:xfrm>
          <a:off x="6921500" y="9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152618</xdr:rowOff>
    </xdr:from>
    <xdr:ext cx="534377" cy="259045"/>
    <xdr:sp macro="" textlink="">
      <xdr:nvSpPr>
        <xdr:cNvPr id="380" name="テキスト ボックス 379"/>
        <xdr:cNvSpPr txBox="1"/>
      </xdr:nvSpPr>
      <xdr:spPr>
        <a:xfrm>
          <a:off x="6705111" y="99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106119</xdr:rowOff>
    </xdr:from>
    <xdr:to>
      <xdr:col>15</xdr:col>
      <xdr:colOff>180975</xdr:colOff>
      <xdr:row>79</xdr:row>
      <xdr:rowOff>32784</xdr:rowOff>
    </xdr:to>
    <xdr:cxnSp macro="">
      <xdr:nvCxnSpPr>
        <xdr:cNvPr id="409" name="直線コネクタ 408"/>
        <xdr:cNvCxnSpPr/>
      </xdr:nvCxnSpPr>
      <xdr:spPr>
        <a:xfrm>
          <a:off x="9639300" y="13479219"/>
          <a:ext cx="838200" cy="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106119</xdr:rowOff>
    </xdr:from>
    <xdr:to>
      <xdr:col>14</xdr:col>
      <xdr:colOff>28575</xdr:colOff>
      <xdr:row>78</xdr:row>
      <xdr:rowOff>141697</xdr:rowOff>
    </xdr:to>
    <xdr:cxnSp macro="">
      <xdr:nvCxnSpPr>
        <xdr:cNvPr id="412" name="直線コネクタ 411"/>
        <xdr:cNvCxnSpPr/>
      </xdr:nvCxnSpPr>
      <xdr:spPr>
        <a:xfrm flipV="1">
          <a:off x="8750300" y="13479219"/>
          <a:ext cx="889000" cy="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153434</xdr:rowOff>
    </xdr:from>
    <xdr:to>
      <xdr:col>15</xdr:col>
      <xdr:colOff>231775</xdr:colOff>
      <xdr:row>79</xdr:row>
      <xdr:rowOff>83584</xdr:rowOff>
    </xdr:to>
    <xdr:sp macro="" textlink="">
      <xdr:nvSpPr>
        <xdr:cNvPr id="422" name="円/楕円 421"/>
        <xdr:cNvSpPr/>
      </xdr:nvSpPr>
      <xdr:spPr>
        <a:xfrm>
          <a:off x="10426700" y="135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68361</xdr:rowOff>
    </xdr:from>
    <xdr:ext cx="469744" cy="259045"/>
    <xdr:sp macro="" textlink="">
      <xdr:nvSpPr>
        <xdr:cNvPr id="423" name="普通建設事業費 （ うち新規整備　）該当値テキスト"/>
        <xdr:cNvSpPr txBox="1"/>
      </xdr:nvSpPr>
      <xdr:spPr>
        <a:xfrm>
          <a:off x="10528300" y="134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55319</xdr:rowOff>
    </xdr:from>
    <xdr:to>
      <xdr:col>14</xdr:col>
      <xdr:colOff>79375</xdr:colOff>
      <xdr:row>78</xdr:row>
      <xdr:rowOff>156919</xdr:rowOff>
    </xdr:to>
    <xdr:sp macro="" textlink="">
      <xdr:nvSpPr>
        <xdr:cNvPr id="424" name="円/楕円 423"/>
        <xdr:cNvSpPr/>
      </xdr:nvSpPr>
      <xdr:spPr>
        <a:xfrm>
          <a:off x="9588500" y="13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148046</xdr:rowOff>
    </xdr:from>
    <xdr:ext cx="534377" cy="259045"/>
    <xdr:sp macro="" textlink="">
      <xdr:nvSpPr>
        <xdr:cNvPr id="425" name="テキスト ボックス 424"/>
        <xdr:cNvSpPr txBox="1"/>
      </xdr:nvSpPr>
      <xdr:spPr>
        <a:xfrm>
          <a:off x="9372111" y="1352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90897</xdr:rowOff>
    </xdr:from>
    <xdr:to>
      <xdr:col>12</xdr:col>
      <xdr:colOff>561975</xdr:colOff>
      <xdr:row>79</xdr:row>
      <xdr:rowOff>21047</xdr:rowOff>
    </xdr:to>
    <xdr:sp macro="" textlink="">
      <xdr:nvSpPr>
        <xdr:cNvPr id="426" name="円/楕円 425"/>
        <xdr:cNvSpPr/>
      </xdr:nvSpPr>
      <xdr:spPr>
        <a:xfrm>
          <a:off x="86995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12174</xdr:rowOff>
    </xdr:from>
    <xdr:ext cx="469744" cy="259045"/>
    <xdr:sp macro="" textlink="">
      <xdr:nvSpPr>
        <xdr:cNvPr id="427" name="テキスト ボックス 426"/>
        <xdr:cNvSpPr txBox="1"/>
      </xdr:nvSpPr>
      <xdr:spPr>
        <a:xfrm>
          <a:off x="8515427" y="13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169979</xdr:rowOff>
    </xdr:from>
    <xdr:to>
      <xdr:col>15</xdr:col>
      <xdr:colOff>180975</xdr:colOff>
      <xdr:row>97</xdr:row>
      <xdr:rowOff>72772</xdr:rowOff>
    </xdr:to>
    <xdr:cxnSp macro="">
      <xdr:nvCxnSpPr>
        <xdr:cNvPr id="452" name="直線コネクタ 451"/>
        <xdr:cNvCxnSpPr/>
      </xdr:nvCxnSpPr>
      <xdr:spPr>
        <a:xfrm flipV="1">
          <a:off x="9639300" y="16629179"/>
          <a:ext cx="838200" cy="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72772</xdr:rowOff>
    </xdr:from>
    <xdr:to>
      <xdr:col>14</xdr:col>
      <xdr:colOff>28575</xdr:colOff>
      <xdr:row>97</xdr:row>
      <xdr:rowOff>116680</xdr:rowOff>
    </xdr:to>
    <xdr:cxnSp macro="">
      <xdr:nvCxnSpPr>
        <xdr:cNvPr id="455" name="直線コネクタ 454"/>
        <xdr:cNvCxnSpPr/>
      </xdr:nvCxnSpPr>
      <xdr:spPr>
        <a:xfrm flipV="1">
          <a:off x="8750300" y="16703422"/>
          <a:ext cx="889000" cy="4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119179</xdr:rowOff>
    </xdr:from>
    <xdr:to>
      <xdr:col>15</xdr:col>
      <xdr:colOff>231775</xdr:colOff>
      <xdr:row>97</xdr:row>
      <xdr:rowOff>49329</xdr:rowOff>
    </xdr:to>
    <xdr:sp macro="" textlink="">
      <xdr:nvSpPr>
        <xdr:cNvPr id="465" name="円/楕円 464"/>
        <xdr:cNvSpPr/>
      </xdr:nvSpPr>
      <xdr:spPr>
        <a:xfrm>
          <a:off x="10426700" y="165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97606</xdr:rowOff>
    </xdr:from>
    <xdr:ext cx="534377" cy="259045"/>
    <xdr:sp macro="" textlink="">
      <xdr:nvSpPr>
        <xdr:cNvPr id="466" name="普通建設事業費 （ うち更新整備　）該当値テキスト"/>
        <xdr:cNvSpPr txBox="1"/>
      </xdr:nvSpPr>
      <xdr:spPr>
        <a:xfrm>
          <a:off x="10528300" y="165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21972</xdr:rowOff>
    </xdr:from>
    <xdr:to>
      <xdr:col>14</xdr:col>
      <xdr:colOff>79375</xdr:colOff>
      <xdr:row>97</xdr:row>
      <xdr:rowOff>123572</xdr:rowOff>
    </xdr:to>
    <xdr:sp macro="" textlink="">
      <xdr:nvSpPr>
        <xdr:cNvPr id="467" name="円/楕円 466"/>
        <xdr:cNvSpPr/>
      </xdr:nvSpPr>
      <xdr:spPr>
        <a:xfrm>
          <a:off x="9588500" y="166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114699</xdr:rowOff>
    </xdr:from>
    <xdr:ext cx="534377" cy="259045"/>
    <xdr:sp macro="" textlink="">
      <xdr:nvSpPr>
        <xdr:cNvPr id="468" name="テキスト ボックス 467"/>
        <xdr:cNvSpPr txBox="1"/>
      </xdr:nvSpPr>
      <xdr:spPr>
        <a:xfrm>
          <a:off x="9372111" y="167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65880</xdr:rowOff>
    </xdr:from>
    <xdr:to>
      <xdr:col>12</xdr:col>
      <xdr:colOff>561975</xdr:colOff>
      <xdr:row>97</xdr:row>
      <xdr:rowOff>167480</xdr:rowOff>
    </xdr:to>
    <xdr:sp macro="" textlink="">
      <xdr:nvSpPr>
        <xdr:cNvPr id="469" name="円/楕円 468"/>
        <xdr:cNvSpPr/>
      </xdr:nvSpPr>
      <xdr:spPr>
        <a:xfrm>
          <a:off x="8699500" y="166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158607</xdr:rowOff>
    </xdr:from>
    <xdr:ext cx="534377" cy="259045"/>
    <xdr:sp macro="" textlink="">
      <xdr:nvSpPr>
        <xdr:cNvPr id="470" name="テキスト ボックス 469"/>
        <xdr:cNvSpPr txBox="1"/>
      </xdr:nvSpPr>
      <xdr:spPr>
        <a:xfrm>
          <a:off x="8483111" y="167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125755</xdr:rowOff>
    </xdr:from>
    <xdr:to>
      <xdr:col>23</xdr:col>
      <xdr:colOff>517525</xdr:colOff>
      <xdr:row>38</xdr:row>
      <xdr:rowOff>138465</xdr:rowOff>
    </xdr:to>
    <xdr:cxnSp macro="">
      <xdr:nvCxnSpPr>
        <xdr:cNvPr id="497" name="直線コネクタ 496"/>
        <xdr:cNvCxnSpPr/>
      </xdr:nvCxnSpPr>
      <xdr:spPr>
        <a:xfrm>
          <a:off x="15481300" y="6640855"/>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101867</xdr:rowOff>
    </xdr:from>
    <xdr:to>
      <xdr:col>22</xdr:col>
      <xdr:colOff>365125</xdr:colOff>
      <xdr:row>38</xdr:row>
      <xdr:rowOff>125755</xdr:rowOff>
    </xdr:to>
    <xdr:cxnSp macro="">
      <xdr:nvCxnSpPr>
        <xdr:cNvPr id="500" name="直線コネクタ 499"/>
        <xdr:cNvCxnSpPr/>
      </xdr:nvCxnSpPr>
      <xdr:spPr>
        <a:xfrm>
          <a:off x="14592300" y="6616967"/>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101867</xdr:rowOff>
    </xdr:from>
    <xdr:to>
      <xdr:col>21</xdr:col>
      <xdr:colOff>161925</xdr:colOff>
      <xdr:row>38</xdr:row>
      <xdr:rowOff>127950</xdr:rowOff>
    </xdr:to>
    <xdr:cxnSp macro="">
      <xdr:nvCxnSpPr>
        <xdr:cNvPr id="503" name="直線コネクタ 502"/>
        <xdr:cNvCxnSpPr/>
      </xdr:nvCxnSpPr>
      <xdr:spPr>
        <a:xfrm flipV="1">
          <a:off x="13703300" y="6616967"/>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116040</xdr:rowOff>
    </xdr:from>
    <xdr:to>
      <xdr:col>19</xdr:col>
      <xdr:colOff>644525</xdr:colOff>
      <xdr:row>38</xdr:row>
      <xdr:rowOff>127950</xdr:rowOff>
    </xdr:to>
    <xdr:cxnSp macro="">
      <xdr:nvCxnSpPr>
        <xdr:cNvPr id="506" name="直線コネクタ 505"/>
        <xdr:cNvCxnSpPr/>
      </xdr:nvCxnSpPr>
      <xdr:spPr>
        <a:xfrm>
          <a:off x="12814300" y="6631140"/>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87665</xdr:rowOff>
    </xdr:from>
    <xdr:to>
      <xdr:col>23</xdr:col>
      <xdr:colOff>568325</xdr:colOff>
      <xdr:row>39</xdr:row>
      <xdr:rowOff>17815</xdr:rowOff>
    </xdr:to>
    <xdr:sp macro="" textlink="">
      <xdr:nvSpPr>
        <xdr:cNvPr id="516" name="円/楕円 515"/>
        <xdr:cNvSpPr/>
      </xdr:nvSpPr>
      <xdr:spPr>
        <a:xfrm>
          <a:off x="162687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2592</xdr:rowOff>
    </xdr:from>
    <xdr:ext cx="313932" cy="259045"/>
    <xdr:sp macro="" textlink="">
      <xdr:nvSpPr>
        <xdr:cNvPr id="517" name="災害復旧事業費該当値テキスト"/>
        <xdr:cNvSpPr txBox="1"/>
      </xdr:nvSpPr>
      <xdr:spPr>
        <a:xfrm>
          <a:off x="16370300" y="6517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74955</xdr:rowOff>
    </xdr:from>
    <xdr:to>
      <xdr:col>22</xdr:col>
      <xdr:colOff>415925</xdr:colOff>
      <xdr:row>39</xdr:row>
      <xdr:rowOff>5105</xdr:rowOff>
    </xdr:to>
    <xdr:sp macro="" textlink="">
      <xdr:nvSpPr>
        <xdr:cNvPr id="518" name="円/楕円 517"/>
        <xdr:cNvSpPr/>
      </xdr:nvSpPr>
      <xdr:spPr>
        <a:xfrm>
          <a:off x="15430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167682</xdr:rowOff>
    </xdr:from>
    <xdr:ext cx="378565" cy="259045"/>
    <xdr:sp macro="" textlink="">
      <xdr:nvSpPr>
        <xdr:cNvPr id="519" name="テキスト ボックス 518"/>
        <xdr:cNvSpPr txBox="1"/>
      </xdr:nvSpPr>
      <xdr:spPr>
        <a:xfrm>
          <a:off x="15292017" y="668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51067</xdr:rowOff>
    </xdr:from>
    <xdr:to>
      <xdr:col>21</xdr:col>
      <xdr:colOff>212725</xdr:colOff>
      <xdr:row>38</xdr:row>
      <xdr:rowOff>152667</xdr:rowOff>
    </xdr:to>
    <xdr:sp macro="" textlink="">
      <xdr:nvSpPr>
        <xdr:cNvPr id="520" name="円/楕円 519"/>
        <xdr:cNvSpPr/>
      </xdr:nvSpPr>
      <xdr:spPr>
        <a:xfrm>
          <a:off x="14541500" y="65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143794</xdr:rowOff>
    </xdr:from>
    <xdr:ext cx="469744" cy="259045"/>
    <xdr:sp macro="" textlink="">
      <xdr:nvSpPr>
        <xdr:cNvPr id="521" name="テキスト ボックス 520"/>
        <xdr:cNvSpPr txBox="1"/>
      </xdr:nvSpPr>
      <xdr:spPr>
        <a:xfrm>
          <a:off x="14357427" y="665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77150</xdr:rowOff>
    </xdr:from>
    <xdr:to>
      <xdr:col>20</xdr:col>
      <xdr:colOff>9525</xdr:colOff>
      <xdr:row>39</xdr:row>
      <xdr:rowOff>7300</xdr:rowOff>
    </xdr:to>
    <xdr:sp macro="" textlink="">
      <xdr:nvSpPr>
        <xdr:cNvPr id="522" name="円/楕円 521"/>
        <xdr:cNvSpPr/>
      </xdr:nvSpPr>
      <xdr:spPr>
        <a:xfrm>
          <a:off x="13652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169877</xdr:rowOff>
    </xdr:from>
    <xdr:ext cx="378565" cy="259045"/>
    <xdr:sp macro="" textlink="">
      <xdr:nvSpPr>
        <xdr:cNvPr id="523" name="テキスト ボックス 522"/>
        <xdr:cNvSpPr txBox="1"/>
      </xdr:nvSpPr>
      <xdr:spPr>
        <a:xfrm>
          <a:off x="13514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65240</xdr:rowOff>
    </xdr:from>
    <xdr:to>
      <xdr:col>18</xdr:col>
      <xdr:colOff>492125</xdr:colOff>
      <xdr:row>38</xdr:row>
      <xdr:rowOff>166840</xdr:rowOff>
    </xdr:to>
    <xdr:sp macro="" textlink="">
      <xdr:nvSpPr>
        <xdr:cNvPr id="524" name="円/楕円 523"/>
        <xdr:cNvSpPr/>
      </xdr:nvSpPr>
      <xdr:spPr>
        <a:xfrm>
          <a:off x="12763500" y="65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157967</xdr:rowOff>
    </xdr:from>
    <xdr:ext cx="469744" cy="259045"/>
    <xdr:sp macro="" textlink="">
      <xdr:nvSpPr>
        <xdr:cNvPr id="525" name="テキスト ボックス 524"/>
        <xdr:cNvSpPr txBox="1"/>
      </xdr:nvSpPr>
      <xdr:spPr>
        <a:xfrm>
          <a:off x="12579427" y="667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52546</xdr:rowOff>
    </xdr:from>
    <xdr:to>
      <xdr:col>23</xdr:col>
      <xdr:colOff>517525</xdr:colOff>
      <xdr:row>78</xdr:row>
      <xdr:rowOff>54649</xdr:rowOff>
    </xdr:to>
    <xdr:cxnSp macro="">
      <xdr:nvCxnSpPr>
        <xdr:cNvPr id="611" name="直線コネクタ 610"/>
        <xdr:cNvCxnSpPr/>
      </xdr:nvCxnSpPr>
      <xdr:spPr>
        <a:xfrm flipV="1">
          <a:off x="15481300" y="1342564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35006</xdr:rowOff>
    </xdr:from>
    <xdr:to>
      <xdr:col>22</xdr:col>
      <xdr:colOff>365125</xdr:colOff>
      <xdr:row>78</xdr:row>
      <xdr:rowOff>54649</xdr:rowOff>
    </xdr:to>
    <xdr:cxnSp macro="">
      <xdr:nvCxnSpPr>
        <xdr:cNvPr id="614" name="直線コネクタ 613"/>
        <xdr:cNvCxnSpPr/>
      </xdr:nvCxnSpPr>
      <xdr:spPr>
        <a:xfrm>
          <a:off x="14592300" y="13408106"/>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32316</xdr:rowOff>
    </xdr:from>
    <xdr:to>
      <xdr:col>21</xdr:col>
      <xdr:colOff>161925</xdr:colOff>
      <xdr:row>78</xdr:row>
      <xdr:rowOff>35006</xdr:rowOff>
    </xdr:to>
    <xdr:cxnSp macro="">
      <xdr:nvCxnSpPr>
        <xdr:cNvPr id="617" name="直線コネクタ 616"/>
        <xdr:cNvCxnSpPr/>
      </xdr:nvCxnSpPr>
      <xdr:spPr>
        <a:xfrm>
          <a:off x="13703300" y="1340541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32316</xdr:rowOff>
    </xdr:from>
    <xdr:to>
      <xdr:col>19</xdr:col>
      <xdr:colOff>644525</xdr:colOff>
      <xdr:row>78</xdr:row>
      <xdr:rowOff>34807</xdr:rowOff>
    </xdr:to>
    <xdr:cxnSp macro="">
      <xdr:nvCxnSpPr>
        <xdr:cNvPr id="620" name="直線コネクタ 619"/>
        <xdr:cNvCxnSpPr/>
      </xdr:nvCxnSpPr>
      <xdr:spPr>
        <a:xfrm flipV="1">
          <a:off x="12814300" y="13405416"/>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1746</xdr:rowOff>
    </xdr:from>
    <xdr:to>
      <xdr:col>23</xdr:col>
      <xdr:colOff>568325</xdr:colOff>
      <xdr:row>78</xdr:row>
      <xdr:rowOff>103346</xdr:rowOff>
    </xdr:to>
    <xdr:sp macro="" textlink="">
      <xdr:nvSpPr>
        <xdr:cNvPr id="630" name="円/楕円 629"/>
        <xdr:cNvSpPr/>
      </xdr:nvSpPr>
      <xdr:spPr>
        <a:xfrm>
          <a:off x="16268700" y="133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88123</xdr:rowOff>
    </xdr:from>
    <xdr:ext cx="534377" cy="259045"/>
    <xdr:sp macro="" textlink="">
      <xdr:nvSpPr>
        <xdr:cNvPr id="631" name="公債費該当値テキスト"/>
        <xdr:cNvSpPr txBox="1"/>
      </xdr:nvSpPr>
      <xdr:spPr>
        <a:xfrm>
          <a:off x="16370300" y="132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3849</xdr:rowOff>
    </xdr:from>
    <xdr:to>
      <xdr:col>22</xdr:col>
      <xdr:colOff>415925</xdr:colOff>
      <xdr:row>78</xdr:row>
      <xdr:rowOff>105449</xdr:rowOff>
    </xdr:to>
    <xdr:sp macro="" textlink="">
      <xdr:nvSpPr>
        <xdr:cNvPr id="632" name="円/楕円 631"/>
        <xdr:cNvSpPr/>
      </xdr:nvSpPr>
      <xdr:spPr>
        <a:xfrm>
          <a:off x="154305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96576</xdr:rowOff>
    </xdr:from>
    <xdr:ext cx="534377" cy="259045"/>
    <xdr:sp macro="" textlink="">
      <xdr:nvSpPr>
        <xdr:cNvPr id="633" name="テキスト ボックス 632"/>
        <xdr:cNvSpPr txBox="1"/>
      </xdr:nvSpPr>
      <xdr:spPr>
        <a:xfrm>
          <a:off x="15214111" y="134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155656</xdr:rowOff>
    </xdr:from>
    <xdr:to>
      <xdr:col>21</xdr:col>
      <xdr:colOff>212725</xdr:colOff>
      <xdr:row>78</xdr:row>
      <xdr:rowOff>85806</xdr:rowOff>
    </xdr:to>
    <xdr:sp macro="" textlink="">
      <xdr:nvSpPr>
        <xdr:cNvPr id="634" name="円/楕円 633"/>
        <xdr:cNvSpPr/>
      </xdr:nvSpPr>
      <xdr:spPr>
        <a:xfrm>
          <a:off x="14541500" y="133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76933</xdr:rowOff>
    </xdr:from>
    <xdr:ext cx="534377" cy="259045"/>
    <xdr:sp macro="" textlink="">
      <xdr:nvSpPr>
        <xdr:cNvPr id="635" name="テキスト ボックス 634"/>
        <xdr:cNvSpPr txBox="1"/>
      </xdr:nvSpPr>
      <xdr:spPr>
        <a:xfrm>
          <a:off x="14325111" y="1345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152966</xdr:rowOff>
    </xdr:from>
    <xdr:to>
      <xdr:col>20</xdr:col>
      <xdr:colOff>9525</xdr:colOff>
      <xdr:row>78</xdr:row>
      <xdr:rowOff>83116</xdr:rowOff>
    </xdr:to>
    <xdr:sp macro="" textlink="">
      <xdr:nvSpPr>
        <xdr:cNvPr id="636" name="円/楕円 635"/>
        <xdr:cNvSpPr/>
      </xdr:nvSpPr>
      <xdr:spPr>
        <a:xfrm>
          <a:off x="13652500" y="13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74243</xdr:rowOff>
    </xdr:from>
    <xdr:ext cx="534377" cy="259045"/>
    <xdr:sp macro="" textlink="">
      <xdr:nvSpPr>
        <xdr:cNvPr id="637" name="テキスト ボックス 636"/>
        <xdr:cNvSpPr txBox="1"/>
      </xdr:nvSpPr>
      <xdr:spPr>
        <a:xfrm>
          <a:off x="13436111" y="13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155457</xdr:rowOff>
    </xdr:from>
    <xdr:to>
      <xdr:col>18</xdr:col>
      <xdr:colOff>492125</xdr:colOff>
      <xdr:row>78</xdr:row>
      <xdr:rowOff>85607</xdr:rowOff>
    </xdr:to>
    <xdr:sp macro="" textlink="">
      <xdr:nvSpPr>
        <xdr:cNvPr id="638" name="円/楕円 637"/>
        <xdr:cNvSpPr/>
      </xdr:nvSpPr>
      <xdr:spPr>
        <a:xfrm>
          <a:off x="12763500" y="13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76734</xdr:rowOff>
    </xdr:from>
    <xdr:ext cx="534377" cy="259045"/>
    <xdr:sp macro="" textlink="">
      <xdr:nvSpPr>
        <xdr:cNvPr id="639" name="テキスト ボックス 638"/>
        <xdr:cNvSpPr txBox="1"/>
      </xdr:nvSpPr>
      <xdr:spPr>
        <a:xfrm>
          <a:off x="12547111" y="134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56795</xdr:rowOff>
    </xdr:from>
    <xdr:to>
      <xdr:col>23</xdr:col>
      <xdr:colOff>517525</xdr:colOff>
      <xdr:row>97</xdr:row>
      <xdr:rowOff>158073</xdr:rowOff>
    </xdr:to>
    <xdr:cxnSp macro="">
      <xdr:nvCxnSpPr>
        <xdr:cNvPr id="668" name="直線コネクタ 667"/>
        <xdr:cNvCxnSpPr/>
      </xdr:nvCxnSpPr>
      <xdr:spPr>
        <a:xfrm flipV="1">
          <a:off x="15481300" y="16687445"/>
          <a:ext cx="838200" cy="10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141399</xdr:rowOff>
    </xdr:from>
    <xdr:to>
      <xdr:col>22</xdr:col>
      <xdr:colOff>365125</xdr:colOff>
      <xdr:row>97</xdr:row>
      <xdr:rowOff>158073</xdr:rowOff>
    </xdr:to>
    <xdr:cxnSp macro="">
      <xdr:nvCxnSpPr>
        <xdr:cNvPr id="671" name="直線コネクタ 670"/>
        <xdr:cNvCxnSpPr/>
      </xdr:nvCxnSpPr>
      <xdr:spPr>
        <a:xfrm>
          <a:off x="14592300" y="16772049"/>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141399</xdr:rowOff>
    </xdr:from>
    <xdr:to>
      <xdr:col>21</xdr:col>
      <xdr:colOff>161925</xdr:colOff>
      <xdr:row>98</xdr:row>
      <xdr:rowOff>33561</xdr:rowOff>
    </xdr:to>
    <xdr:cxnSp macro="">
      <xdr:nvCxnSpPr>
        <xdr:cNvPr id="674" name="直線コネクタ 673"/>
        <xdr:cNvCxnSpPr/>
      </xdr:nvCxnSpPr>
      <xdr:spPr>
        <a:xfrm flipV="1">
          <a:off x="13703300" y="16772049"/>
          <a:ext cx="8890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33561</xdr:rowOff>
    </xdr:from>
    <xdr:to>
      <xdr:col>19</xdr:col>
      <xdr:colOff>644525</xdr:colOff>
      <xdr:row>98</xdr:row>
      <xdr:rowOff>107490</xdr:rowOff>
    </xdr:to>
    <xdr:cxnSp macro="">
      <xdr:nvCxnSpPr>
        <xdr:cNvPr id="677" name="直線コネクタ 676"/>
        <xdr:cNvCxnSpPr/>
      </xdr:nvCxnSpPr>
      <xdr:spPr>
        <a:xfrm flipV="1">
          <a:off x="12814300" y="16835661"/>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5995</xdr:rowOff>
    </xdr:from>
    <xdr:to>
      <xdr:col>23</xdr:col>
      <xdr:colOff>568325</xdr:colOff>
      <xdr:row>97</xdr:row>
      <xdr:rowOff>107595</xdr:rowOff>
    </xdr:to>
    <xdr:sp macro="" textlink="">
      <xdr:nvSpPr>
        <xdr:cNvPr id="687" name="円/楕円 686"/>
        <xdr:cNvSpPr/>
      </xdr:nvSpPr>
      <xdr:spPr>
        <a:xfrm>
          <a:off x="16268700" y="16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28872</xdr:rowOff>
    </xdr:from>
    <xdr:ext cx="534377" cy="259045"/>
    <xdr:sp macro="" textlink="">
      <xdr:nvSpPr>
        <xdr:cNvPr id="688" name="積立金該当値テキスト"/>
        <xdr:cNvSpPr txBox="1"/>
      </xdr:nvSpPr>
      <xdr:spPr>
        <a:xfrm>
          <a:off x="16370300" y="164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107273</xdr:rowOff>
    </xdr:from>
    <xdr:to>
      <xdr:col>22</xdr:col>
      <xdr:colOff>415925</xdr:colOff>
      <xdr:row>98</xdr:row>
      <xdr:rowOff>37423</xdr:rowOff>
    </xdr:to>
    <xdr:sp macro="" textlink="">
      <xdr:nvSpPr>
        <xdr:cNvPr id="689" name="円/楕円 688"/>
        <xdr:cNvSpPr/>
      </xdr:nvSpPr>
      <xdr:spPr>
        <a:xfrm>
          <a:off x="15430500" y="167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53950</xdr:rowOff>
    </xdr:from>
    <xdr:ext cx="534377" cy="259045"/>
    <xdr:sp macro="" textlink="">
      <xdr:nvSpPr>
        <xdr:cNvPr id="690" name="テキスト ボックス 689"/>
        <xdr:cNvSpPr txBox="1"/>
      </xdr:nvSpPr>
      <xdr:spPr>
        <a:xfrm>
          <a:off x="15214111" y="165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90599</xdr:rowOff>
    </xdr:from>
    <xdr:to>
      <xdr:col>21</xdr:col>
      <xdr:colOff>212725</xdr:colOff>
      <xdr:row>98</xdr:row>
      <xdr:rowOff>20749</xdr:rowOff>
    </xdr:to>
    <xdr:sp macro="" textlink="">
      <xdr:nvSpPr>
        <xdr:cNvPr id="691" name="円/楕円 690"/>
        <xdr:cNvSpPr/>
      </xdr:nvSpPr>
      <xdr:spPr>
        <a:xfrm>
          <a:off x="14541500" y="167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37276</xdr:rowOff>
    </xdr:from>
    <xdr:ext cx="534377" cy="259045"/>
    <xdr:sp macro="" textlink="">
      <xdr:nvSpPr>
        <xdr:cNvPr id="692" name="テキスト ボックス 691"/>
        <xdr:cNvSpPr txBox="1"/>
      </xdr:nvSpPr>
      <xdr:spPr>
        <a:xfrm>
          <a:off x="14325111" y="164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154211</xdr:rowOff>
    </xdr:from>
    <xdr:to>
      <xdr:col>20</xdr:col>
      <xdr:colOff>9525</xdr:colOff>
      <xdr:row>98</xdr:row>
      <xdr:rowOff>84361</xdr:rowOff>
    </xdr:to>
    <xdr:sp macro="" textlink="">
      <xdr:nvSpPr>
        <xdr:cNvPr id="693" name="円/楕円 692"/>
        <xdr:cNvSpPr/>
      </xdr:nvSpPr>
      <xdr:spPr>
        <a:xfrm>
          <a:off x="13652500" y="167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75488</xdr:rowOff>
    </xdr:from>
    <xdr:ext cx="534377" cy="259045"/>
    <xdr:sp macro="" textlink="">
      <xdr:nvSpPr>
        <xdr:cNvPr id="694" name="テキスト ボックス 693"/>
        <xdr:cNvSpPr txBox="1"/>
      </xdr:nvSpPr>
      <xdr:spPr>
        <a:xfrm>
          <a:off x="13436111" y="168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56690</xdr:rowOff>
    </xdr:from>
    <xdr:to>
      <xdr:col>18</xdr:col>
      <xdr:colOff>492125</xdr:colOff>
      <xdr:row>98</xdr:row>
      <xdr:rowOff>158290</xdr:rowOff>
    </xdr:to>
    <xdr:sp macro="" textlink="">
      <xdr:nvSpPr>
        <xdr:cNvPr id="695" name="円/楕円 694"/>
        <xdr:cNvSpPr/>
      </xdr:nvSpPr>
      <xdr:spPr>
        <a:xfrm>
          <a:off x="12763500" y="168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149417</xdr:rowOff>
    </xdr:from>
    <xdr:ext cx="534377" cy="259045"/>
    <xdr:sp macro="" textlink="">
      <xdr:nvSpPr>
        <xdr:cNvPr id="696" name="テキスト ボックス 695"/>
        <xdr:cNvSpPr txBox="1"/>
      </xdr:nvSpPr>
      <xdr:spPr>
        <a:xfrm>
          <a:off x="12547111" y="169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49327</xdr:rowOff>
    </xdr:from>
    <xdr:to>
      <xdr:col>32</xdr:col>
      <xdr:colOff>187325</xdr:colOff>
      <xdr:row>38</xdr:row>
      <xdr:rowOff>38640</xdr:rowOff>
    </xdr:to>
    <xdr:cxnSp macro="">
      <xdr:nvCxnSpPr>
        <xdr:cNvPr id="725" name="直線コネクタ 724"/>
        <xdr:cNvCxnSpPr/>
      </xdr:nvCxnSpPr>
      <xdr:spPr>
        <a:xfrm flipV="1">
          <a:off x="21323300" y="6050077"/>
          <a:ext cx="838200" cy="50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38640</xdr:rowOff>
    </xdr:from>
    <xdr:to>
      <xdr:col>31</xdr:col>
      <xdr:colOff>34925</xdr:colOff>
      <xdr:row>38</xdr:row>
      <xdr:rowOff>107791</xdr:rowOff>
    </xdr:to>
    <xdr:cxnSp macro="">
      <xdr:nvCxnSpPr>
        <xdr:cNvPr id="728" name="直線コネクタ 727"/>
        <xdr:cNvCxnSpPr/>
      </xdr:nvCxnSpPr>
      <xdr:spPr>
        <a:xfrm flipV="1">
          <a:off x="20434300" y="6553740"/>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107791</xdr:rowOff>
    </xdr:from>
    <xdr:to>
      <xdr:col>29</xdr:col>
      <xdr:colOff>517525</xdr:colOff>
      <xdr:row>38</xdr:row>
      <xdr:rowOff>143263</xdr:rowOff>
    </xdr:to>
    <xdr:cxnSp macro="">
      <xdr:nvCxnSpPr>
        <xdr:cNvPr id="731" name="直線コネクタ 730"/>
        <xdr:cNvCxnSpPr/>
      </xdr:nvCxnSpPr>
      <xdr:spPr>
        <a:xfrm flipV="1">
          <a:off x="19545300" y="6622891"/>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143263</xdr:rowOff>
    </xdr:from>
    <xdr:to>
      <xdr:col>28</xdr:col>
      <xdr:colOff>314325</xdr:colOff>
      <xdr:row>39</xdr:row>
      <xdr:rowOff>712</xdr:rowOff>
    </xdr:to>
    <xdr:cxnSp macro="">
      <xdr:nvCxnSpPr>
        <xdr:cNvPr id="734" name="直線コネクタ 733"/>
        <xdr:cNvCxnSpPr/>
      </xdr:nvCxnSpPr>
      <xdr:spPr>
        <a:xfrm flipV="1">
          <a:off x="18656300" y="6658363"/>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169977</xdr:rowOff>
    </xdr:from>
    <xdr:to>
      <xdr:col>32</xdr:col>
      <xdr:colOff>238125</xdr:colOff>
      <xdr:row>35</xdr:row>
      <xdr:rowOff>100127</xdr:rowOff>
    </xdr:to>
    <xdr:sp macro="" textlink="">
      <xdr:nvSpPr>
        <xdr:cNvPr id="744" name="円/楕円 743"/>
        <xdr:cNvSpPr/>
      </xdr:nvSpPr>
      <xdr:spPr>
        <a:xfrm>
          <a:off x="22110700" y="59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21404</xdr:rowOff>
    </xdr:from>
    <xdr:ext cx="534377" cy="259045"/>
    <xdr:sp macro="" textlink="">
      <xdr:nvSpPr>
        <xdr:cNvPr id="745" name="投資及び出資金該当値テキスト"/>
        <xdr:cNvSpPr txBox="1"/>
      </xdr:nvSpPr>
      <xdr:spPr>
        <a:xfrm>
          <a:off x="22212300"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159290</xdr:rowOff>
    </xdr:from>
    <xdr:to>
      <xdr:col>31</xdr:col>
      <xdr:colOff>85725</xdr:colOff>
      <xdr:row>38</xdr:row>
      <xdr:rowOff>89440</xdr:rowOff>
    </xdr:to>
    <xdr:sp macro="" textlink="">
      <xdr:nvSpPr>
        <xdr:cNvPr id="746" name="円/楕円 745"/>
        <xdr:cNvSpPr/>
      </xdr:nvSpPr>
      <xdr:spPr>
        <a:xfrm>
          <a:off x="21272500" y="65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105967</xdr:rowOff>
    </xdr:from>
    <xdr:ext cx="469744" cy="259045"/>
    <xdr:sp macro="" textlink="">
      <xdr:nvSpPr>
        <xdr:cNvPr id="747" name="テキスト ボックス 746"/>
        <xdr:cNvSpPr txBox="1"/>
      </xdr:nvSpPr>
      <xdr:spPr>
        <a:xfrm>
          <a:off x="21088427" y="627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56991</xdr:rowOff>
    </xdr:from>
    <xdr:to>
      <xdr:col>29</xdr:col>
      <xdr:colOff>568325</xdr:colOff>
      <xdr:row>38</xdr:row>
      <xdr:rowOff>158591</xdr:rowOff>
    </xdr:to>
    <xdr:sp macro="" textlink="">
      <xdr:nvSpPr>
        <xdr:cNvPr id="748" name="円/楕円 747"/>
        <xdr:cNvSpPr/>
      </xdr:nvSpPr>
      <xdr:spPr>
        <a:xfrm>
          <a:off x="20383500" y="65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3668</xdr:rowOff>
    </xdr:from>
    <xdr:ext cx="469744" cy="259045"/>
    <xdr:sp macro="" textlink="">
      <xdr:nvSpPr>
        <xdr:cNvPr id="749" name="テキスト ボックス 748"/>
        <xdr:cNvSpPr txBox="1"/>
      </xdr:nvSpPr>
      <xdr:spPr>
        <a:xfrm>
          <a:off x="20199427" y="634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92463</xdr:rowOff>
    </xdr:from>
    <xdr:to>
      <xdr:col>28</xdr:col>
      <xdr:colOff>365125</xdr:colOff>
      <xdr:row>39</xdr:row>
      <xdr:rowOff>22613</xdr:rowOff>
    </xdr:to>
    <xdr:sp macro="" textlink="">
      <xdr:nvSpPr>
        <xdr:cNvPr id="750" name="円/楕円 749"/>
        <xdr:cNvSpPr/>
      </xdr:nvSpPr>
      <xdr:spPr>
        <a:xfrm>
          <a:off x="19494500" y="66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39139</xdr:rowOff>
    </xdr:from>
    <xdr:ext cx="469744" cy="259045"/>
    <xdr:sp macro="" textlink="">
      <xdr:nvSpPr>
        <xdr:cNvPr id="751" name="テキスト ボックス 750"/>
        <xdr:cNvSpPr txBox="1"/>
      </xdr:nvSpPr>
      <xdr:spPr>
        <a:xfrm>
          <a:off x="19310427" y="63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121362</xdr:rowOff>
    </xdr:from>
    <xdr:to>
      <xdr:col>27</xdr:col>
      <xdr:colOff>161925</xdr:colOff>
      <xdr:row>39</xdr:row>
      <xdr:rowOff>51512</xdr:rowOff>
    </xdr:to>
    <xdr:sp macro="" textlink="">
      <xdr:nvSpPr>
        <xdr:cNvPr id="752" name="円/楕円 751"/>
        <xdr:cNvSpPr/>
      </xdr:nvSpPr>
      <xdr:spPr>
        <a:xfrm>
          <a:off x="18605500" y="66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68038</xdr:rowOff>
    </xdr:from>
    <xdr:ext cx="469744" cy="259045"/>
    <xdr:sp macro="" textlink="">
      <xdr:nvSpPr>
        <xdr:cNvPr id="753" name="テキスト ボックス 752"/>
        <xdr:cNvSpPr txBox="1"/>
      </xdr:nvSpPr>
      <xdr:spPr>
        <a:xfrm>
          <a:off x="18421427" y="64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76443</xdr:rowOff>
    </xdr:from>
    <xdr:to>
      <xdr:col>32</xdr:col>
      <xdr:colOff>187325</xdr:colOff>
      <xdr:row>59</xdr:row>
      <xdr:rowOff>76933</xdr:rowOff>
    </xdr:to>
    <xdr:cxnSp macro="">
      <xdr:nvCxnSpPr>
        <xdr:cNvPr id="784" name="直線コネクタ 783"/>
        <xdr:cNvCxnSpPr/>
      </xdr:nvCxnSpPr>
      <xdr:spPr>
        <a:xfrm>
          <a:off x="21323300" y="1019199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72785</xdr:rowOff>
    </xdr:from>
    <xdr:to>
      <xdr:col>31</xdr:col>
      <xdr:colOff>34925</xdr:colOff>
      <xdr:row>59</xdr:row>
      <xdr:rowOff>76443</xdr:rowOff>
    </xdr:to>
    <xdr:cxnSp macro="">
      <xdr:nvCxnSpPr>
        <xdr:cNvPr id="787" name="直線コネクタ 786"/>
        <xdr:cNvCxnSpPr/>
      </xdr:nvCxnSpPr>
      <xdr:spPr>
        <a:xfrm>
          <a:off x="20434300" y="1018833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72785</xdr:rowOff>
    </xdr:from>
    <xdr:to>
      <xdr:col>29</xdr:col>
      <xdr:colOff>517525</xdr:colOff>
      <xdr:row>59</xdr:row>
      <xdr:rowOff>73340</xdr:rowOff>
    </xdr:to>
    <xdr:cxnSp macro="">
      <xdr:nvCxnSpPr>
        <xdr:cNvPr id="790" name="直線コネクタ 789"/>
        <xdr:cNvCxnSpPr/>
      </xdr:nvCxnSpPr>
      <xdr:spPr>
        <a:xfrm flipV="1">
          <a:off x="19545300" y="1018833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73340</xdr:rowOff>
    </xdr:from>
    <xdr:to>
      <xdr:col>28</xdr:col>
      <xdr:colOff>314325</xdr:colOff>
      <xdr:row>59</xdr:row>
      <xdr:rowOff>74124</xdr:rowOff>
    </xdr:to>
    <xdr:cxnSp macro="">
      <xdr:nvCxnSpPr>
        <xdr:cNvPr id="793" name="直線コネクタ 792"/>
        <xdr:cNvCxnSpPr/>
      </xdr:nvCxnSpPr>
      <xdr:spPr>
        <a:xfrm flipV="1">
          <a:off x="18656300" y="10188890"/>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26133</xdr:rowOff>
    </xdr:from>
    <xdr:to>
      <xdr:col>32</xdr:col>
      <xdr:colOff>238125</xdr:colOff>
      <xdr:row>59</xdr:row>
      <xdr:rowOff>127733</xdr:rowOff>
    </xdr:to>
    <xdr:sp macro="" textlink="">
      <xdr:nvSpPr>
        <xdr:cNvPr id="803" name="円/楕円 802"/>
        <xdr:cNvSpPr/>
      </xdr:nvSpPr>
      <xdr:spPr>
        <a:xfrm>
          <a:off x="22110700" y="101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112510</xdr:rowOff>
    </xdr:from>
    <xdr:ext cx="378565" cy="259045"/>
    <xdr:sp macro="" textlink="">
      <xdr:nvSpPr>
        <xdr:cNvPr id="804" name="貸付金該当値テキスト"/>
        <xdr:cNvSpPr txBox="1"/>
      </xdr:nvSpPr>
      <xdr:spPr>
        <a:xfrm>
          <a:off x="22212300" y="10056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25643</xdr:rowOff>
    </xdr:from>
    <xdr:to>
      <xdr:col>31</xdr:col>
      <xdr:colOff>85725</xdr:colOff>
      <xdr:row>59</xdr:row>
      <xdr:rowOff>127243</xdr:rowOff>
    </xdr:to>
    <xdr:sp macro="" textlink="">
      <xdr:nvSpPr>
        <xdr:cNvPr id="805" name="円/楕円 804"/>
        <xdr:cNvSpPr/>
      </xdr:nvSpPr>
      <xdr:spPr>
        <a:xfrm>
          <a:off x="21272500" y="101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118370</xdr:rowOff>
    </xdr:from>
    <xdr:ext cx="378565" cy="259045"/>
    <xdr:sp macro="" textlink="">
      <xdr:nvSpPr>
        <xdr:cNvPr id="806" name="テキスト ボックス 805"/>
        <xdr:cNvSpPr txBox="1"/>
      </xdr:nvSpPr>
      <xdr:spPr>
        <a:xfrm>
          <a:off x="21134017" y="1023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21985</xdr:rowOff>
    </xdr:from>
    <xdr:to>
      <xdr:col>29</xdr:col>
      <xdr:colOff>568325</xdr:colOff>
      <xdr:row>59</xdr:row>
      <xdr:rowOff>123585</xdr:rowOff>
    </xdr:to>
    <xdr:sp macro="" textlink="">
      <xdr:nvSpPr>
        <xdr:cNvPr id="807" name="円/楕円 806"/>
        <xdr:cNvSpPr/>
      </xdr:nvSpPr>
      <xdr:spPr>
        <a:xfrm>
          <a:off x="20383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114712</xdr:rowOff>
    </xdr:from>
    <xdr:ext cx="378565" cy="259045"/>
    <xdr:sp macro="" textlink="">
      <xdr:nvSpPr>
        <xdr:cNvPr id="808" name="テキスト ボックス 807"/>
        <xdr:cNvSpPr txBox="1"/>
      </xdr:nvSpPr>
      <xdr:spPr>
        <a:xfrm>
          <a:off x="20245017" y="1023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22540</xdr:rowOff>
    </xdr:from>
    <xdr:to>
      <xdr:col>28</xdr:col>
      <xdr:colOff>365125</xdr:colOff>
      <xdr:row>59</xdr:row>
      <xdr:rowOff>124140</xdr:rowOff>
    </xdr:to>
    <xdr:sp macro="" textlink="">
      <xdr:nvSpPr>
        <xdr:cNvPr id="809" name="円/楕円 808"/>
        <xdr:cNvSpPr/>
      </xdr:nvSpPr>
      <xdr:spPr>
        <a:xfrm>
          <a:off x="19494500" y="101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115267</xdr:rowOff>
    </xdr:from>
    <xdr:ext cx="378565" cy="259045"/>
    <xdr:sp macro="" textlink="">
      <xdr:nvSpPr>
        <xdr:cNvPr id="810" name="テキスト ボックス 809"/>
        <xdr:cNvSpPr txBox="1"/>
      </xdr:nvSpPr>
      <xdr:spPr>
        <a:xfrm>
          <a:off x="19356017" y="1023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23324</xdr:rowOff>
    </xdr:from>
    <xdr:to>
      <xdr:col>27</xdr:col>
      <xdr:colOff>161925</xdr:colOff>
      <xdr:row>59</xdr:row>
      <xdr:rowOff>124924</xdr:rowOff>
    </xdr:to>
    <xdr:sp macro="" textlink="">
      <xdr:nvSpPr>
        <xdr:cNvPr id="811" name="円/楕円 810"/>
        <xdr:cNvSpPr/>
      </xdr:nvSpPr>
      <xdr:spPr>
        <a:xfrm>
          <a:off x="18605500" y="10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116051</xdr:rowOff>
    </xdr:from>
    <xdr:ext cx="378565" cy="259045"/>
    <xdr:sp macro="" textlink="">
      <xdr:nvSpPr>
        <xdr:cNvPr id="812" name="テキスト ボックス 811"/>
        <xdr:cNvSpPr txBox="1"/>
      </xdr:nvSpPr>
      <xdr:spPr>
        <a:xfrm>
          <a:off x="18467017" y="1023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13611</xdr:rowOff>
    </xdr:from>
    <xdr:to>
      <xdr:col>32</xdr:col>
      <xdr:colOff>187325</xdr:colOff>
      <xdr:row>76</xdr:row>
      <xdr:rowOff>165483</xdr:rowOff>
    </xdr:to>
    <xdr:cxnSp macro="">
      <xdr:nvCxnSpPr>
        <xdr:cNvPr id="844" name="直線コネクタ 843"/>
        <xdr:cNvCxnSpPr/>
      </xdr:nvCxnSpPr>
      <xdr:spPr>
        <a:xfrm>
          <a:off x="21323300" y="12872361"/>
          <a:ext cx="838200" cy="3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13611</xdr:rowOff>
    </xdr:from>
    <xdr:to>
      <xdr:col>31</xdr:col>
      <xdr:colOff>34925</xdr:colOff>
      <xdr:row>75</xdr:row>
      <xdr:rowOff>63642</xdr:rowOff>
    </xdr:to>
    <xdr:cxnSp macro="">
      <xdr:nvCxnSpPr>
        <xdr:cNvPr id="847" name="直線コネクタ 846"/>
        <xdr:cNvCxnSpPr/>
      </xdr:nvCxnSpPr>
      <xdr:spPr>
        <a:xfrm flipV="1">
          <a:off x="20434300" y="1287236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63642</xdr:rowOff>
    </xdr:from>
    <xdr:to>
      <xdr:col>29</xdr:col>
      <xdr:colOff>517525</xdr:colOff>
      <xdr:row>76</xdr:row>
      <xdr:rowOff>66810</xdr:rowOff>
    </xdr:to>
    <xdr:cxnSp macro="">
      <xdr:nvCxnSpPr>
        <xdr:cNvPr id="850" name="直線コネクタ 849"/>
        <xdr:cNvCxnSpPr/>
      </xdr:nvCxnSpPr>
      <xdr:spPr>
        <a:xfrm flipV="1">
          <a:off x="19545300" y="12922392"/>
          <a:ext cx="889000" cy="17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59854</xdr:rowOff>
    </xdr:from>
    <xdr:to>
      <xdr:col>28</xdr:col>
      <xdr:colOff>314325</xdr:colOff>
      <xdr:row>76</xdr:row>
      <xdr:rowOff>66810</xdr:rowOff>
    </xdr:to>
    <xdr:cxnSp macro="">
      <xdr:nvCxnSpPr>
        <xdr:cNvPr id="853" name="直線コネクタ 852"/>
        <xdr:cNvCxnSpPr/>
      </xdr:nvCxnSpPr>
      <xdr:spPr>
        <a:xfrm>
          <a:off x="18656300" y="13090054"/>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114683</xdr:rowOff>
    </xdr:from>
    <xdr:to>
      <xdr:col>32</xdr:col>
      <xdr:colOff>238125</xdr:colOff>
      <xdr:row>77</xdr:row>
      <xdr:rowOff>44833</xdr:rowOff>
    </xdr:to>
    <xdr:sp macro="" textlink="">
      <xdr:nvSpPr>
        <xdr:cNvPr id="863" name="円/楕円 862"/>
        <xdr:cNvSpPr/>
      </xdr:nvSpPr>
      <xdr:spPr>
        <a:xfrm>
          <a:off x="22110700" y="1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93110</xdr:rowOff>
    </xdr:from>
    <xdr:ext cx="534377" cy="259045"/>
    <xdr:sp macro="" textlink="">
      <xdr:nvSpPr>
        <xdr:cNvPr id="864" name="繰出金該当値テキスト"/>
        <xdr:cNvSpPr txBox="1"/>
      </xdr:nvSpPr>
      <xdr:spPr>
        <a:xfrm>
          <a:off x="22212300" y="131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134261</xdr:rowOff>
    </xdr:from>
    <xdr:to>
      <xdr:col>31</xdr:col>
      <xdr:colOff>85725</xdr:colOff>
      <xdr:row>75</xdr:row>
      <xdr:rowOff>64411</xdr:rowOff>
    </xdr:to>
    <xdr:sp macro="" textlink="">
      <xdr:nvSpPr>
        <xdr:cNvPr id="865" name="円/楕円 864"/>
        <xdr:cNvSpPr/>
      </xdr:nvSpPr>
      <xdr:spPr>
        <a:xfrm>
          <a:off x="21272500" y="12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80938</xdr:rowOff>
    </xdr:from>
    <xdr:ext cx="534377" cy="259045"/>
    <xdr:sp macro="" textlink="">
      <xdr:nvSpPr>
        <xdr:cNvPr id="866" name="テキスト ボックス 865"/>
        <xdr:cNvSpPr txBox="1"/>
      </xdr:nvSpPr>
      <xdr:spPr>
        <a:xfrm>
          <a:off x="21056111" y="125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12842</xdr:rowOff>
    </xdr:from>
    <xdr:to>
      <xdr:col>29</xdr:col>
      <xdr:colOff>568325</xdr:colOff>
      <xdr:row>75</xdr:row>
      <xdr:rowOff>114442</xdr:rowOff>
    </xdr:to>
    <xdr:sp macro="" textlink="">
      <xdr:nvSpPr>
        <xdr:cNvPr id="867" name="円/楕円 866"/>
        <xdr:cNvSpPr/>
      </xdr:nvSpPr>
      <xdr:spPr>
        <a:xfrm>
          <a:off x="20383500" y="128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130969</xdr:rowOff>
    </xdr:from>
    <xdr:ext cx="534377" cy="259045"/>
    <xdr:sp macro="" textlink="">
      <xdr:nvSpPr>
        <xdr:cNvPr id="868" name="テキスト ボックス 867"/>
        <xdr:cNvSpPr txBox="1"/>
      </xdr:nvSpPr>
      <xdr:spPr>
        <a:xfrm>
          <a:off x="20167111" y="126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16010</xdr:rowOff>
    </xdr:from>
    <xdr:to>
      <xdr:col>28</xdr:col>
      <xdr:colOff>365125</xdr:colOff>
      <xdr:row>76</xdr:row>
      <xdr:rowOff>117610</xdr:rowOff>
    </xdr:to>
    <xdr:sp macro="" textlink="">
      <xdr:nvSpPr>
        <xdr:cNvPr id="869" name="円/楕円 868"/>
        <xdr:cNvSpPr/>
      </xdr:nvSpPr>
      <xdr:spPr>
        <a:xfrm>
          <a:off x="19494500" y="13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108737</xdr:rowOff>
    </xdr:from>
    <xdr:ext cx="534377" cy="259045"/>
    <xdr:sp macro="" textlink="">
      <xdr:nvSpPr>
        <xdr:cNvPr id="870" name="テキスト ボックス 869"/>
        <xdr:cNvSpPr txBox="1"/>
      </xdr:nvSpPr>
      <xdr:spPr>
        <a:xfrm>
          <a:off x="19278111" y="131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9054</xdr:rowOff>
    </xdr:from>
    <xdr:to>
      <xdr:col>27</xdr:col>
      <xdr:colOff>161925</xdr:colOff>
      <xdr:row>76</xdr:row>
      <xdr:rowOff>110654</xdr:rowOff>
    </xdr:to>
    <xdr:sp macro="" textlink="">
      <xdr:nvSpPr>
        <xdr:cNvPr id="871" name="円/楕円 870"/>
        <xdr:cNvSpPr/>
      </xdr:nvSpPr>
      <xdr:spPr>
        <a:xfrm>
          <a:off x="18605500" y="130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101781</xdr:rowOff>
    </xdr:from>
    <xdr:ext cx="534377" cy="259045"/>
    <xdr:sp macro="" textlink="">
      <xdr:nvSpPr>
        <xdr:cNvPr id="872" name="テキスト ボックス 871"/>
        <xdr:cNvSpPr txBox="1"/>
      </xdr:nvSpPr>
      <xdr:spPr>
        <a:xfrm>
          <a:off x="18389111" y="131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投資及び出資金、積立金を除き、類似団体の平均を下回っている。投資・出資金は、下水道事業が地方公営企業法適用の公営企業会計へ移行したこと及び水道事業への建設改良に伴う出資金が増加し、繰出金は、下水道事業会計等が地方公営企業法の会計へ移行したことによる減少となった。積立金は、歳計剰余金及び運用益について積立を行い、太陽のまち基金及び教育施設等整備基金等への積立により、</a:t>
          </a:r>
          <a:r>
            <a:rPr kumimoji="1" lang="en-US" altLang="ja-JP" sz="1300">
              <a:latin typeface="ＭＳ Ｐゴシック"/>
            </a:rPr>
            <a:t>43.1</a:t>
          </a:r>
          <a:r>
            <a:rPr kumimoji="1" lang="ja-JP" altLang="en-US" sz="1300">
              <a:latin typeface="ＭＳ Ｐゴシック"/>
            </a:rPr>
            <a:t>％の増加となった。普通建設事業費（新規整備分）は図書館整備事業の終了による減少となった。更新整備分は小中学校施設整備事業により増加している。今後も繰出金の増加が見込まれるため、特別会計内、企業会計内での計画見直しと経営努力による健全化を進めるとともに、普通建設事業においても計画的な日常的点検や維持管理と長寿命化を図り、維持管理費用の低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37,975
37,537
125.45
18,513,270
17,669,003
630,042
10,785,132
16,213,380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153035</xdr:rowOff>
    </xdr:from>
    <xdr:to>
      <xdr:col>6</xdr:col>
      <xdr:colOff>511175</xdr:colOff>
      <xdr:row>35</xdr:row>
      <xdr:rowOff>148082</xdr:rowOff>
    </xdr:to>
    <xdr:cxnSp macro="">
      <xdr:nvCxnSpPr>
        <xdr:cNvPr id="61" name="直線コネクタ 60"/>
        <xdr:cNvCxnSpPr/>
      </xdr:nvCxnSpPr>
      <xdr:spPr>
        <a:xfrm>
          <a:off x="3797300" y="5982335"/>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153035</xdr:rowOff>
    </xdr:from>
    <xdr:to>
      <xdr:col>5</xdr:col>
      <xdr:colOff>358775</xdr:colOff>
      <xdr:row>35</xdr:row>
      <xdr:rowOff>113411</xdr:rowOff>
    </xdr:to>
    <xdr:cxnSp macro="">
      <xdr:nvCxnSpPr>
        <xdr:cNvPr id="64" name="直線コネクタ 63"/>
        <xdr:cNvCxnSpPr/>
      </xdr:nvCxnSpPr>
      <xdr:spPr>
        <a:xfrm flipV="1">
          <a:off x="2908300" y="5982335"/>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113411</xdr:rowOff>
    </xdr:from>
    <xdr:to>
      <xdr:col>4</xdr:col>
      <xdr:colOff>155575</xdr:colOff>
      <xdr:row>35</xdr:row>
      <xdr:rowOff>117602</xdr:rowOff>
    </xdr:to>
    <xdr:cxnSp macro="">
      <xdr:nvCxnSpPr>
        <xdr:cNvPr id="67" name="直線コネクタ 66"/>
        <xdr:cNvCxnSpPr/>
      </xdr:nvCxnSpPr>
      <xdr:spPr>
        <a:xfrm flipV="1">
          <a:off x="2019300" y="61141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11874</xdr:rowOff>
    </xdr:from>
    <xdr:to>
      <xdr:col>2</xdr:col>
      <xdr:colOff>638175</xdr:colOff>
      <xdr:row>35</xdr:row>
      <xdr:rowOff>117602</xdr:rowOff>
    </xdr:to>
    <xdr:cxnSp macro="">
      <xdr:nvCxnSpPr>
        <xdr:cNvPr id="70" name="直線コネクタ 69"/>
        <xdr:cNvCxnSpPr/>
      </xdr:nvCxnSpPr>
      <xdr:spPr>
        <a:xfrm>
          <a:off x="1130300" y="6012624"/>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97282</xdr:rowOff>
    </xdr:from>
    <xdr:to>
      <xdr:col>6</xdr:col>
      <xdr:colOff>561975</xdr:colOff>
      <xdr:row>36</xdr:row>
      <xdr:rowOff>27432</xdr:rowOff>
    </xdr:to>
    <xdr:sp macro="" textlink="">
      <xdr:nvSpPr>
        <xdr:cNvPr id="80" name="円/楕円 79"/>
        <xdr:cNvSpPr/>
      </xdr:nvSpPr>
      <xdr:spPr>
        <a:xfrm>
          <a:off x="45847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75709</xdr:rowOff>
    </xdr:from>
    <xdr:ext cx="469744" cy="259045"/>
    <xdr:sp macro="" textlink="">
      <xdr:nvSpPr>
        <xdr:cNvPr id="81" name="議会費該当値テキスト"/>
        <xdr:cNvSpPr txBox="1"/>
      </xdr:nvSpPr>
      <xdr:spPr>
        <a:xfrm>
          <a:off x="46863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102235</xdr:rowOff>
    </xdr:from>
    <xdr:to>
      <xdr:col>5</xdr:col>
      <xdr:colOff>409575</xdr:colOff>
      <xdr:row>35</xdr:row>
      <xdr:rowOff>32385</xdr:rowOff>
    </xdr:to>
    <xdr:sp macro="" textlink="">
      <xdr:nvSpPr>
        <xdr:cNvPr id="82" name="円/楕円 81"/>
        <xdr:cNvSpPr/>
      </xdr:nvSpPr>
      <xdr:spPr>
        <a:xfrm>
          <a:off x="3746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48912</xdr:rowOff>
    </xdr:from>
    <xdr:ext cx="469744" cy="259045"/>
    <xdr:sp macro="" textlink="">
      <xdr:nvSpPr>
        <xdr:cNvPr id="83" name="テキスト ボックス 82"/>
        <xdr:cNvSpPr txBox="1"/>
      </xdr:nvSpPr>
      <xdr:spPr>
        <a:xfrm>
          <a:off x="3562427" y="57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62611</xdr:rowOff>
    </xdr:from>
    <xdr:to>
      <xdr:col>4</xdr:col>
      <xdr:colOff>206375</xdr:colOff>
      <xdr:row>35</xdr:row>
      <xdr:rowOff>164211</xdr:rowOff>
    </xdr:to>
    <xdr:sp macro="" textlink="">
      <xdr:nvSpPr>
        <xdr:cNvPr id="84" name="円/楕円 83"/>
        <xdr:cNvSpPr/>
      </xdr:nvSpPr>
      <xdr:spPr>
        <a:xfrm>
          <a:off x="2857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85" name="テキスト ボックス 84"/>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66802</xdr:rowOff>
    </xdr:from>
    <xdr:to>
      <xdr:col>3</xdr:col>
      <xdr:colOff>3175</xdr:colOff>
      <xdr:row>35</xdr:row>
      <xdr:rowOff>168402</xdr:rowOff>
    </xdr:to>
    <xdr:sp macro="" textlink="">
      <xdr:nvSpPr>
        <xdr:cNvPr id="86" name="円/楕円 85"/>
        <xdr:cNvSpPr/>
      </xdr:nvSpPr>
      <xdr:spPr>
        <a:xfrm>
          <a:off x="1968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159529</xdr:rowOff>
    </xdr:from>
    <xdr:ext cx="469744" cy="259045"/>
    <xdr:sp macro="" textlink="">
      <xdr:nvSpPr>
        <xdr:cNvPr id="87" name="テキスト ボックス 86"/>
        <xdr:cNvSpPr txBox="1"/>
      </xdr:nvSpPr>
      <xdr:spPr>
        <a:xfrm>
          <a:off x="1784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132524</xdr:rowOff>
    </xdr:from>
    <xdr:to>
      <xdr:col>1</xdr:col>
      <xdr:colOff>485775</xdr:colOff>
      <xdr:row>35</xdr:row>
      <xdr:rowOff>62674</xdr:rowOff>
    </xdr:to>
    <xdr:sp macro="" textlink="">
      <xdr:nvSpPr>
        <xdr:cNvPr id="88" name="円/楕円 87"/>
        <xdr:cNvSpPr/>
      </xdr:nvSpPr>
      <xdr:spPr>
        <a:xfrm>
          <a:off x="10795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79201</xdr:rowOff>
    </xdr:from>
    <xdr:ext cx="469744" cy="259045"/>
    <xdr:sp macro="" textlink="">
      <xdr:nvSpPr>
        <xdr:cNvPr id="89" name="テキスト ボックス 88"/>
        <xdr:cNvSpPr txBox="1"/>
      </xdr:nvSpPr>
      <xdr:spPr>
        <a:xfrm>
          <a:off x="895427" y="573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107197</xdr:rowOff>
    </xdr:from>
    <xdr:to>
      <xdr:col>6</xdr:col>
      <xdr:colOff>511175</xdr:colOff>
      <xdr:row>56</xdr:row>
      <xdr:rowOff>146965</xdr:rowOff>
    </xdr:to>
    <xdr:cxnSp macro="">
      <xdr:nvCxnSpPr>
        <xdr:cNvPr id="116" name="直線コネクタ 115"/>
        <xdr:cNvCxnSpPr/>
      </xdr:nvCxnSpPr>
      <xdr:spPr>
        <a:xfrm flipV="1">
          <a:off x="3797300" y="9708397"/>
          <a:ext cx="838200" cy="3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146965</xdr:rowOff>
    </xdr:from>
    <xdr:to>
      <xdr:col>5</xdr:col>
      <xdr:colOff>358775</xdr:colOff>
      <xdr:row>56</xdr:row>
      <xdr:rowOff>162222</xdr:rowOff>
    </xdr:to>
    <xdr:cxnSp macro="">
      <xdr:nvCxnSpPr>
        <xdr:cNvPr id="119" name="直線コネクタ 118"/>
        <xdr:cNvCxnSpPr/>
      </xdr:nvCxnSpPr>
      <xdr:spPr>
        <a:xfrm flipV="1">
          <a:off x="2908300" y="9748165"/>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162222</xdr:rowOff>
    </xdr:from>
    <xdr:to>
      <xdr:col>4</xdr:col>
      <xdr:colOff>155575</xdr:colOff>
      <xdr:row>57</xdr:row>
      <xdr:rowOff>37744</xdr:rowOff>
    </xdr:to>
    <xdr:cxnSp macro="">
      <xdr:nvCxnSpPr>
        <xdr:cNvPr id="122" name="直線コネクタ 121"/>
        <xdr:cNvCxnSpPr/>
      </xdr:nvCxnSpPr>
      <xdr:spPr>
        <a:xfrm flipV="1">
          <a:off x="2019300" y="9763422"/>
          <a:ext cx="889000" cy="4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37744</xdr:rowOff>
    </xdr:from>
    <xdr:to>
      <xdr:col>2</xdr:col>
      <xdr:colOff>638175</xdr:colOff>
      <xdr:row>57</xdr:row>
      <xdr:rowOff>69305</xdr:rowOff>
    </xdr:to>
    <xdr:cxnSp macro="">
      <xdr:nvCxnSpPr>
        <xdr:cNvPr id="125" name="直線コネクタ 124"/>
        <xdr:cNvCxnSpPr/>
      </xdr:nvCxnSpPr>
      <xdr:spPr>
        <a:xfrm flipV="1">
          <a:off x="1130300" y="9810394"/>
          <a:ext cx="889000" cy="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56397</xdr:rowOff>
    </xdr:from>
    <xdr:to>
      <xdr:col>6</xdr:col>
      <xdr:colOff>561975</xdr:colOff>
      <xdr:row>56</xdr:row>
      <xdr:rowOff>157997</xdr:rowOff>
    </xdr:to>
    <xdr:sp macro="" textlink="">
      <xdr:nvSpPr>
        <xdr:cNvPr id="135" name="円/楕円 134"/>
        <xdr:cNvSpPr/>
      </xdr:nvSpPr>
      <xdr:spPr>
        <a:xfrm>
          <a:off x="4584700" y="96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34824</xdr:rowOff>
    </xdr:from>
    <xdr:ext cx="534377" cy="259045"/>
    <xdr:sp macro="" textlink="">
      <xdr:nvSpPr>
        <xdr:cNvPr id="136" name="総務費該当値テキスト"/>
        <xdr:cNvSpPr txBox="1"/>
      </xdr:nvSpPr>
      <xdr:spPr>
        <a:xfrm>
          <a:off x="4686300" y="96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96165</xdr:rowOff>
    </xdr:from>
    <xdr:to>
      <xdr:col>5</xdr:col>
      <xdr:colOff>409575</xdr:colOff>
      <xdr:row>57</xdr:row>
      <xdr:rowOff>26315</xdr:rowOff>
    </xdr:to>
    <xdr:sp macro="" textlink="">
      <xdr:nvSpPr>
        <xdr:cNvPr id="137" name="円/楕円 136"/>
        <xdr:cNvSpPr/>
      </xdr:nvSpPr>
      <xdr:spPr>
        <a:xfrm>
          <a:off x="3746500" y="96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17442</xdr:rowOff>
    </xdr:from>
    <xdr:ext cx="534377" cy="259045"/>
    <xdr:sp macro="" textlink="">
      <xdr:nvSpPr>
        <xdr:cNvPr id="138" name="テキスト ボックス 137"/>
        <xdr:cNvSpPr txBox="1"/>
      </xdr:nvSpPr>
      <xdr:spPr>
        <a:xfrm>
          <a:off x="3530111" y="97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111422</xdr:rowOff>
    </xdr:from>
    <xdr:to>
      <xdr:col>4</xdr:col>
      <xdr:colOff>206375</xdr:colOff>
      <xdr:row>57</xdr:row>
      <xdr:rowOff>41572</xdr:rowOff>
    </xdr:to>
    <xdr:sp macro="" textlink="">
      <xdr:nvSpPr>
        <xdr:cNvPr id="139" name="円/楕円 138"/>
        <xdr:cNvSpPr/>
      </xdr:nvSpPr>
      <xdr:spPr>
        <a:xfrm>
          <a:off x="2857500" y="97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32699</xdr:rowOff>
    </xdr:from>
    <xdr:ext cx="534377" cy="259045"/>
    <xdr:sp macro="" textlink="">
      <xdr:nvSpPr>
        <xdr:cNvPr id="140" name="テキスト ボックス 139"/>
        <xdr:cNvSpPr txBox="1"/>
      </xdr:nvSpPr>
      <xdr:spPr>
        <a:xfrm>
          <a:off x="2641111" y="98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158394</xdr:rowOff>
    </xdr:from>
    <xdr:to>
      <xdr:col>3</xdr:col>
      <xdr:colOff>3175</xdr:colOff>
      <xdr:row>57</xdr:row>
      <xdr:rowOff>88544</xdr:rowOff>
    </xdr:to>
    <xdr:sp macro="" textlink="">
      <xdr:nvSpPr>
        <xdr:cNvPr id="141" name="円/楕円 140"/>
        <xdr:cNvSpPr/>
      </xdr:nvSpPr>
      <xdr:spPr>
        <a:xfrm>
          <a:off x="1968500" y="9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79671</xdr:rowOff>
    </xdr:from>
    <xdr:ext cx="534377" cy="259045"/>
    <xdr:sp macro="" textlink="">
      <xdr:nvSpPr>
        <xdr:cNvPr id="142" name="テキスト ボックス 141"/>
        <xdr:cNvSpPr txBox="1"/>
      </xdr:nvSpPr>
      <xdr:spPr>
        <a:xfrm>
          <a:off x="1752111" y="98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18505</xdr:rowOff>
    </xdr:from>
    <xdr:to>
      <xdr:col>1</xdr:col>
      <xdr:colOff>485775</xdr:colOff>
      <xdr:row>57</xdr:row>
      <xdr:rowOff>120105</xdr:rowOff>
    </xdr:to>
    <xdr:sp macro="" textlink="">
      <xdr:nvSpPr>
        <xdr:cNvPr id="143" name="円/楕円 142"/>
        <xdr:cNvSpPr/>
      </xdr:nvSpPr>
      <xdr:spPr>
        <a:xfrm>
          <a:off x="1079500" y="97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111232</xdr:rowOff>
    </xdr:from>
    <xdr:ext cx="534377" cy="259045"/>
    <xdr:sp macro="" textlink="">
      <xdr:nvSpPr>
        <xdr:cNvPr id="144" name="テキスト ボックス 143"/>
        <xdr:cNvSpPr txBox="1"/>
      </xdr:nvSpPr>
      <xdr:spPr>
        <a:xfrm>
          <a:off x="863111" y="98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154961</xdr:rowOff>
    </xdr:from>
    <xdr:to>
      <xdr:col>6</xdr:col>
      <xdr:colOff>511175</xdr:colOff>
      <xdr:row>78</xdr:row>
      <xdr:rowOff>19411</xdr:rowOff>
    </xdr:to>
    <xdr:cxnSp macro="">
      <xdr:nvCxnSpPr>
        <xdr:cNvPr id="172" name="直線コネクタ 171"/>
        <xdr:cNvCxnSpPr/>
      </xdr:nvCxnSpPr>
      <xdr:spPr>
        <a:xfrm flipV="1">
          <a:off x="3797300" y="13356611"/>
          <a:ext cx="8382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19411</xdr:rowOff>
    </xdr:from>
    <xdr:to>
      <xdr:col>5</xdr:col>
      <xdr:colOff>358775</xdr:colOff>
      <xdr:row>78</xdr:row>
      <xdr:rowOff>38869</xdr:rowOff>
    </xdr:to>
    <xdr:cxnSp macro="">
      <xdr:nvCxnSpPr>
        <xdr:cNvPr id="175" name="直線コネクタ 174"/>
        <xdr:cNvCxnSpPr/>
      </xdr:nvCxnSpPr>
      <xdr:spPr>
        <a:xfrm flipV="1">
          <a:off x="2908300" y="13392511"/>
          <a:ext cx="889000" cy="1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38869</xdr:rowOff>
    </xdr:from>
    <xdr:to>
      <xdr:col>4</xdr:col>
      <xdr:colOff>155575</xdr:colOff>
      <xdr:row>78</xdr:row>
      <xdr:rowOff>77073</xdr:rowOff>
    </xdr:to>
    <xdr:cxnSp macro="">
      <xdr:nvCxnSpPr>
        <xdr:cNvPr id="178" name="直線コネクタ 177"/>
        <xdr:cNvCxnSpPr/>
      </xdr:nvCxnSpPr>
      <xdr:spPr>
        <a:xfrm flipV="1">
          <a:off x="2019300" y="13411969"/>
          <a:ext cx="889000" cy="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70137</xdr:rowOff>
    </xdr:from>
    <xdr:to>
      <xdr:col>2</xdr:col>
      <xdr:colOff>638175</xdr:colOff>
      <xdr:row>78</xdr:row>
      <xdr:rowOff>77073</xdr:rowOff>
    </xdr:to>
    <xdr:cxnSp macro="">
      <xdr:nvCxnSpPr>
        <xdr:cNvPr id="181" name="直線コネクタ 180"/>
        <xdr:cNvCxnSpPr/>
      </xdr:nvCxnSpPr>
      <xdr:spPr>
        <a:xfrm>
          <a:off x="1130300" y="13443237"/>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104161</xdr:rowOff>
    </xdr:from>
    <xdr:to>
      <xdr:col>6</xdr:col>
      <xdr:colOff>561975</xdr:colOff>
      <xdr:row>78</xdr:row>
      <xdr:rowOff>34311</xdr:rowOff>
    </xdr:to>
    <xdr:sp macro="" textlink="">
      <xdr:nvSpPr>
        <xdr:cNvPr id="191" name="円/楕円 190"/>
        <xdr:cNvSpPr/>
      </xdr:nvSpPr>
      <xdr:spPr>
        <a:xfrm>
          <a:off x="4584700" y="133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19088</xdr:rowOff>
    </xdr:from>
    <xdr:ext cx="599010" cy="259045"/>
    <xdr:sp macro="" textlink="">
      <xdr:nvSpPr>
        <xdr:cNvPr id="192" name="民生費該当値テキスト"/>
        <xdr:cNvSpPr txBox="1"/>
      </xdr:nvSpPr>
      <xdr:spPr>
        <a:xfrm>
          <a:off x="4686300" y="1322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140061</xdr:rowOff>
    </xdr:from>
    <xdr:to>
      <xdr:col>5</xdr:col>
      <xdr:colOff>409575</xdr:colOff>
      <xdr:row>78</xdr:row>
      <xdr:rowOff>70211</xdr:rowOff>
    </xdr:to>
    <xdr:sp macro="" textlink="">
      <xdr:nvSpPr>
        <xdr:cNvPr id="193" name="円/楕円 192"/>
        <xdr:cNvSpPr/>
      </xdr:nvSpPr>
      <xdr:spPr>
        <a:xfrm>
          <a:off x="3746500" y="13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61338</xdr:rowOff>
    </xdr:from>
    <xdr:ext cx="599010" cy="259045"/>
    <xdr:sp macro="" textlink="">
      <xdr:nvSpPr>
        <xdr:cNvPr id="194" name="テキスト ボックス 193"/>
        <xdr:cNvSpPr txBox="1"/>
      </xdr:nvSpPr>
      <xdr:spPr>
        <a:xfrm>
          <a:off x="3497794" y="134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159519</xdr:rowOff>
    </xdr:from>
    <xdr:to>
      <xdr:col>4</xdr:col>
      <xdr:colOff>206375</xdr:colOff>
      <xdr:row>78</xdr:row>
      <xdr:rowOff>89669</xdr:rowOff>
    </xdr:to>
    <xdr:sp macro="" textlink="">
      <xdr:nvSpPr>
        <xdr:cNvPr id="195" name="円/楕円 194"/>
        <xdr:cNvSpPr/>
      </xdr:nvSpPr>
      <xdr:spPr>
        <a:xfrm>
          <a:off x="28575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80796</xdr:rowOff>
    </xdr:from>
    <xdr:ext cx="599010" cy="259045"/>
    <xdr:sp macro="" textlink="">
      <xdr:nvSpPr>
        <xdr:cNvPr id="196" name="テキスト ボックス 195"/>
        <xdr:cNvSpPr txBox="1"/>
      </xdr:nvSpPr>
      <xdr:spPr>
        <a:xfrm>
          <a:off x="2608794" y="1345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26273</xdr:rowOff>
    </xdr:from>
    <xdr:to>
      <xdr:col>3</xdr:col>
      <xdr:colOff>3175</xdr:colOff>
      <xdr:row>78</xdr:row>
      <xdr:rowOff>127873</xdr:rowOff>
    </xdr:to>
    <xdr:sp macro="" textlink="">
      <xdr:nvSpPr>
        <xdr:cNvPr id="197" name="円/楕円 196"/>
        <xdr:cNvSpPr/>
      </xdr:nvSpPr>
      <xdr:spPr>
        <a:xfrm>
          <a:off x="1968500" y="133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119000</xdr:rowOff>
    </xdr:from>
    <xdr:ext cx="599010" cy="259045"/>
    <xdr:sp macro="" textlink="">
      <xdr:nvSpPr>
        <xdr:cNvPr id="198" name="テキスト ボックス 197"/>
        <xdr:cNvSpPr txBox="1"/>
      </xdr:nvSpPr>
      <xdr:spPr>
        <a:xfrm>
          <a:off x="1719794" y="1349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19337</xdr:rowOff>
    </xdr:from>
    <xdr:to>
      <xdr:col>1</xdr:col>
      <xdr:colOff>485775</xdr:colOff>
      <xdr:row>78</xdr:row>
      <xdr:rowOff>120937</xdr:rowOff>
    </xdr:to>
    <xdr:sp macro="" textlink="">
      <xdr:nvSpPr>
        <xdr:cNvPr id="199" name="円/楕円 198"/>
        <xdr:cNvSpPr/>
      </xdr:nvSpPr>
      <xdr:spPr>
        <a:xfrm>
          <a:off x="1079500" y="13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112064</xdr:rowOff>
    </xdr:from>
    <xdr:ext cx="599010" cy="259045"/>
    <xdr:sp macro="" textlink="">
      <xdr:nvSpPr>
        <xdr:cNvPr id="200" name="テキスト ボックス 199"/>
        <xdr:cNvSpPr txBox="1"/>
      </xdr:nvSpPr>
      <xdr:spPr>
        <a:xfrm>
          <a:off x="830794" y="134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169104</xdr:rowOff>
    </xdr:from>
    <xdr:to>
      <xdr:col>6</xdr:col>
      <xdr:colOff>511175</xdr:colOff>
      <xdr:row>96</xdr:row>
      <xdr:rowOff>87717</xdr:rowOff>
    </xdr:to>
    <xdr:cxnSp macro="">
      <xdr:nvCxnSpPr>
        <xdr:cNvPr id="225" name="直線コネクタ 224"/>
        <xdr:cNvCxnSpPr/>
      </xdr:nvCxnSpPr>
      <xdr:spPr>
        <a:xfrm flipV="1">
          <a:off x="3797300" y="16456854"/>
          <a:ext cx="838200" cy="9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87717</xdr:rowOff>
    </xdr:from>
    <xdr:to>
      <xdr:col>5</xdr:col>
      <xdr:colOff>358775</xdr:colOff>
      <xdr:row>96</xdr:row>
      <xdr:rowOff>158576</xdr:rowOff>
    </xdr:to>
    <xdr:cxnSp macro="">
      <xdr:nvCxnSpPr>
        <xdr:cNvPr id="228" name="直線コネクタ 227"/>
        <xdr:cNvCxnSpPr/>
      </xdr:nvCxnSpPr>
      <xdr:spPr>
        <a:xfrm flipV="1">
          <a:off x="2908300" y="16546917"/>
          <a:ext cx="889000" cy="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158576</xdr:rowOff>
    </xdr:from>
    <xdr:to>
      <xdr:col>4</xdr:col>
      <xdr:colOff>155575</xdr:colOff>
      <xdr:row>96</xdr:row>
      <xdr:rowOff>164567</xdr:rowOff>
    </xdr:to>
    <xdr:cxnSp macro="">
      <xdr:nvCxnSpPr>
        <xdr:cNvPr id="231" name="直線コネクタ 230"/>
        <xdr:cNvCxnSpPr/>
      </xdr:nvCxnSpPr>
      <xdr:spPr>
        <a:xfrm flipV="1">
          <a:off x="2019300" y="16617776"/>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104690</xdr:rowOff>
    </xdr:from>
    <xdr:to>
      <xdr:col>2</xdr:col>
      <xdr:colOff>638175</xdr:colOff>
      <xdr:row>96</xdr:row>
      <xdr:rowOff>164567</xdr:rowOff>
    </xdr:to>
    <xdr:cxnSp macro="">
      <xdr:nvCxnSpPr>
        <xdr:cNvPr id="234" name="直線コネクタ 233"/>
        <xdr:cNvCxnSpPr/>
      </xdr:nvCxnSpPr>
      <xdr:spPr>
        <a:xfrm>
          <a:off x="1130300" y="16563890"/>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118304</xdr:rowOff>
    </xdr:from>
    <xdr:to>
      <xdr:col>6</xdr:col>
      <xdr:colOff>561975</xdr:colOff>
      <xdr:row>96</xdr:row>
      <xdr:rowOff>48454</xdr:rowOff>
    </xdr:to>
    <xdr:sp macro="" textlink="">
      <xdr:nvSpPr>
        <xdr:cNvPr id="244" name="円/楕円 243"/>
        <xdr:cNvSpPr/>
      </xdr:nvSpPr>
      <xdr:spPr>
        <a:xfrm>
          <a:off x="4584700" y="164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141181</xdr:rowOff>
    </xdr:from>
    <xdr:ext cx="534377" cy="259045"/>
    <xdr:sp macro="" textlink="">
      <xdr:nvSpPr>
        <xdr:cNvPr id="245" name="衛生費該当値テキスト"/>
        <xdr:cNvSpPr txBox="1"/>
      </xdr:nvSpPr>
      <xdr:spPr>
        <a:xfrm>
          <a:off x="4686300" y="162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36917</xdr:rowOff>
    </xdr:from>
    <xdr:to>
      <xdr:col>5</xdr:col>
      <xdr:colOff>409575</xdr:colOff>
      <xdr:row>96</xdr:row>
      <xdr:rowOff>138517</xdr:rowOff>
    </xdr:to>
    <xdr:sp macro="" textlink="">
      <xdr:nvSpPr>
        <xdr:cNvPr id="246" name="円/楕円 245"/>
        <xdr:cNvSpPr/>
      </xdr:nvSpPr>
      <xdr:spPr>
        <a:xfrm>
          <a:off x="3746500" y="164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129644</xdr:rowOff>
    </xdr:from>
    <xdr:ext cx="534377" cy="259045"/>
    <xdr:sp macro="" textlink="">
      <xdr:nvSpPr>
        <xdr:cNvPr id="247" name="テキスト ボックス 246"/>
        <xdr:cNvSpPr txBox="1"/>
      </xdr:nvSpPr>
      <xdr:spPr>
        <a:xfrm>
          <a:off x="3530111" y="165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107776</xdr:rowOff>
    </xdr:from>
    <xdr:to>
      <xdr:col>4</xdr:col>
      <xdr:colOff>206375</xdr:colOff>
      <xdr:row>97</xdr:row>
      <xdr:rowOff>37926</xdr:rowOff>
    </xdr:to>
    <xdr:sp macro="" textlink="">
      <xdr:nvSpPr>
        <xdr:cNvPr id="248" name="円/楕円 247"/>
        <xdr:cNvSpPr/>
      </xdr:nvSpPr>
      <xdr:spPr>
        <a:xfrm>
          <a:off x="2857500" y="1656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29053</xdr:rowOff>
    </xdr:from>
    <xdr:ext cx="534377" cy="259045"/>
    <xdr:sp macro="" textlink="">
      <xdr:nvSpPr>
        <xdr:cNvPr id="249" name="テキスト ボックス 248"/>
        <xdr:cNvSpPr txBox="1"/>
      </xdr:nvSpPr>
      <xdr:spPr>
        <a:xfrm>
          <a:off x="2641111" y="1665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113767</xdr:rowOff>
    </xdr:from>
    <xdr:to>
      <xdr:col>3</xdr:col>
      <xdr:colOff>3175</xdr:colOff>
      <xdr:row>97</xdr:row>
      <xdr:rowOff>43917</xdr:rowOff>
    </xdr:to>
    <xdr:sp macro="" textlink="">
      <xdr:nvSpPr>
        <xdr:cNvPr id="250" name="円/楕円 249"/>
        <xdr:cNvSpPr/>
      </xdr:nvSpPr>
      <xdr:spPr>
        <a:xfrm>
          <a:off x="1968500" y="165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35044</xdr:rowOff>
    </xdr:from>
    <xdr:ext cx="534377" cy="259045"/>
    <xdr:sp macro="" textlink="">
      <xdr:nvSpPr>
        <xdr:cNvPr id="251" name="テキスト ボックス 250"/>
        <xdr:cNvSpPr txBox="1"/>
      </xdr:nvSpPr>
      <xdr:spPr>
        <a:xfrm>
          <a:off x="1752111" y="166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53890</xdr:rowOff>
    </xdr:from>
    <xdr:to>
      <xdr:col>1</xdr:col>
      <xdr:colOff>485775</xdr:colOff>
      <xdr:row>96</xdr:row>
      <xdr:rowOff>155490</xdr:rowOff>
    </xdr:to>
    <xdr:sp macro="" textlink="">
      <xdr:nvSpPr>
        <xdr:cNvPr id="252" name="円/楕円 251"/>
        <xdr:cNvSpPr/>
      </xdr:nvSpPr>
      <xdr:spPr>
        <a:xfrm>
          <a:off x="1079500" y="165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146617</xdr:rowOff>
    </xdr:from>
    <xdr:ext cx="534377" cy="259045"/>
    <xdr:sp macro="" textlink="">
      <xdr:nvSpPr>
        <xdr:cNvPr id="253" name="テキスト ボックス 252"/>
        <xdr:cNvSpPr txBox="1"/>
      </xdr:nvSpPr>
      <xdr:spPr>
        <a:xfrm>
          <a:off x="863111" y="166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77978</xdr:rowOff>
    </xdr:from>
    <xdr:to>
      <xdr:col>15</xdr:col>
      <xdr:colOff>180975</xdr:colOff>
      <xdr:row>38</xdr:row>
      <xdr:rowOff>85489</xdr:rowOff>
    </xdr:to>
    <xdr:cxnSp macro="">
      <xdr:nvCxnSpPr>
        <xdr:cNvPr id="284" name="直線コネクタ 283"/>
        <xdr:cNvCxnSpPr/>
      </xdr:nvCxnSpPr>
      <xdr:spPr>
        <a:xfrm>
          <a:off x="9639300" y="6593078"/>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77978</xdr:rowOff>
    </xdr:from>
    <xdr:to>
      <xdr:col>14</xdr:col>
      <xdr:colOff>28575</xdr:colOff>
      <xdr:row>38</xdr:row>
      <xdr:rowOff>86142</xdr:rowOff>
    </xdr:to>
    <xdr:cxnSp macro="">
      <xdr:nvCxnSpPr>
        <xdr:cNvPr id="287" name="直線コネクタ 286"/>
        <xdr:cNvCxnSpPr/>
      </xdr:nvCxnSpPr>
      <xdr:spPr>
        <a:xfrm flipV="1">
          <a:off x="8750300" y="659307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70140</xdr:rowOff>
    </xdr:from>
    <xdr:to>
      <xdr:col>12</xdr:col>
      <xdr:colOff>511175</xdr:colOff>
      <xdr:row>38</xdr:row>
      <xdr:rowOff>86142</xdr:rowOff>
    </xdr:to>
    <xdr:cxnSp macro="">
      <xdr:nvCxnSpPr>
        <xdr:cNvPr id="290" name="直線コネクタ 289"/>
        <xdr:cNvCxnSpPr/>
      </xdr:nvCxnSpPr>
      <xdr:spPr>
        <a:xfrm>
          <a:off x="7861300" y="641379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70140</xdr:rowOff>
    </xdr:from>
    <xdr:to>
      <xdr:col>11</xdr:col>
      <xdr:colOff>307975</xdr:colOff>
      <xdr:row>38</xdr:row>
      <xdr:rowOff>27033</xdr:rowOff>
    </xdr:to>
    <xdr:cxnSp macro="">
      <xdr:nvCxnSpPr>
        <xdr:cNvPr id="293" name="直線コネクタ 292"/>
        <xdr:cNvCxnSpPr/>
      </xdr:nvCxnSpPr>
      <xdr:spPr>
        <a:xfrm flipV="1">
          <a:off x="6972300" y="6413790"/>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34689</xdr:rowOff>
    </xdr:from>
    <xdr:to>
      <xdr:col>15</xdr:col>
      <xdr:colOff>231775</xdr:colOff>
      <xdr:row>38</xdr:row>
      <xdr:rowOff>136289</xdr:rowOff>
    </xdr:to>
    <xdr:sp macro="" textlink="">
      <xdr:nvSpPr>
        <xdr:cNvPr id="303" name="円/楕円 302"/>
        <xdr:cNvSpPr/>
      </xdr:nvSpPr>
      <xdr:spPr>
        <a:xfrm>
          <a:off x="104267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13116</xdr:rowOff>
    </xdr:from>
    <xdr:ext cx="378565" cy="259045"/>
    <xdr:sp macro="" textlink="">
      <xdr:nvSpPr>
        <xdr:cNvPr id="304" name="労働費該当値テキスト"/>
        <xdr:cNvSpPr txBox="1"/>
      </xdr:nvSpPr>
      <xdr:spPr>
        <a:xfrm>
          <a:off x="10528300" y="652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27178</xdr:rowOff>
    </xdr:from>
    <xdr:to>
      <xdr:col>14</xdr:col>
      <xdr:colOff>79375</xdr:colOff>
      <xdr:row>38</xdr:row>
      <xdr:rowOff>128778</xdr:rowOff>
    </xdr:to>
    <xdr:sp macro="" textlink="">
      <xdr:nvSpPr>
        <xdr:cNvPr id="305" name="円/楕円 304"/>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119905</xdr:rowOff>
    </xdr:from>
    <xdr:ext cx="378565" cy="259045"/>
    <xdr:sp macro="" textlink="">
      <xdr:nvSpPr>
        <xdr:cNvPr id="306" name="テキスト ボックス 305"/>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35342</xdr:rowOff>
    </xdr:from>
    <xdr:to>
      <xdr:col>12</xdr:col>
      <xdr:colOff>561975</xdr:colOff>
      <xdr:row>38</xdr:row>
      <xdr:rowOff>136942</xdr:rowOff>
    </xdr:to>
    <xdr:sp macro="" textlink="">
      <xdr:nvSpPr>
        <xdr:cNvPr id="307" name="円/楕円 306"/>
        <xdr:cNvSpPr/>
      </xdr:nvSpPr>
      <xdr:spPr>
        <a:xfrm>
          <a:off x="8699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128069</xdr:rowOff>
    </xdr:from>
    <xdr:ext cx="378565" cy="259045"/>
    <xdr:sp macro="" textlink="">
      <xdr:nvSpPr>
        <xdr:cNvPr id="308" name="テキスト ボックス 307"/>
        <xdr:cNvSpPr txBox="1"/>
      </xdr:nvSpPr>
      <xdr:spPr>
        <a:xfrm>
          <a:off x="8561017" y="664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19340</xdr:rowOff>
    </xdr:from>
    <xdr:to>
      <xdr:col>11</xdr:col>
      <xdr:colOff>358775</xdr:colOff>
      <xdr:row>37</xdr:row>
      <xdr:rowOff>120940</xdr:rowOff>
    </xdr:to>
    <xdr:sp macro="" textlink="">
      <xdr:nvSpPr>
        <xdr:cNvPr id="309" name="円/楕円 308"/>
        <xdr:cNvSpPr/>
      </xdr:nvSpPr>
      <xdr:spPr>
        <a:xfrm>
          <a:off x="7810500" y="63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112067</xdr:rowOff>
    </xdr:from>
    <xdr:ext cx="469744" cy="259045"/>
    <xdr:sp macro="" textlink="">
      <xdr:nvSpPr>
        <xdr:cNvPr id="310" name="テキスト ボックス 309"/>
        <xdr:cNvSpPr txBox="1"/>
      </xdr:nvSpPr>
      <xdr:spPr>
        <a:xfrm>
          <a:off x="7626427" y="64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147683</xdr:rowOff>
    </xdr:from>
    <xdr:to>
      <xdr:col>10</xdr:col>
      <xdr:colOff>155575</xdr:colOff>
      <xdr:row>38</xdr:row>
      <xdr:rowOff>77832</xdr:rowOff>
    </xdr:to>
    <xdr:sp macro="" textlink="">
      <xdr:nvSpPr>
        <xdr:cNvPr id="311" name="円/楕円 310"/>
        <xdr:cNvSpPr/>
      </xdr:nvSpPr>
      <xdr:spPr>
        <a:xfrm>
          <a:off x="6921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68960</xdr:rowOff>
    </xdr:from>
    <xdr:ext cx="378565" cy="259045"/>
    <xdr:sp macro="" textlink="">
      <xdr:nvSpPr>
        <xdr:cNvPr id="312" name="テキスト ボックス 311"/>
        <xdr:cNvSpPr txBox="1"/>
      </xdr:nvSpPr>
      <xdr:spPr>
        <a:xfrm>
          <a:off x="6783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158267</xdr:rowOff>
    </xdr:from>
    <xdr:to>
      <xdr:col>15</xdr:col>
      <xdr:colOff>180975</xdr:colOff>
      <xdr:row>58</xdr:row>
      <xdr:rowOff>51676</xdr:rowOff>
    </xdr:to>
    <xdr:cxnSp macro="">
      <xdr:nvCxnSpPr>
        <xdr:cNvPr id="341" name="直線コネクタ 340"/>
        <xdr:cNvCxnSpPr/>
      </xdr:nvCxnSpPr>
      <xdr:spPr>
        <a:xfrm>
          <a:off x="9639300" y="9930917"/>
          <a:ext cx="838200" cy="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158267</xdr:rowOff>
    </xdr:from>
    <xdr:to>
      <xdr:col>14</xdr:col>
      <xdr:colOff>28575</xdr:colOff>
      <xdr:row>57</xdr:row>
      <xdr:rowOff>167856</xdr:rowOff>
    </xdr:to>
    <xdr:cxnSp macro="">
      <xdr:nvCxnSpPr>
        <xdr:cNvPr id="344" name="直線コネクタ 343"/>
        <xdr:cNvCxnSpPr/>
      </xdr:nvCxnSpPr>
      <xdr:spPr>
        <a:xfrm flipV="1">
          <a:off x="8750300" y="9930917"/>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155956</xdr:rowOff>
    </xdr:from>
    <xdr:to>
      <xdr:col>12</xdr:col>
      <xdr:colOff>511175</xdr:colOff>
      <xdr:row>57</xdr:row>
      <xdr:rowOff>167856</xdr:rowOff>
    </xdr:to>
    <xdr:cxnSp macro="">
      <xdr:nvCxnSpPr>
        <xdr:cNvPr id="347" name="直線コネクタ 346"/>
        <xdr:cNvCxnSpPr/>
      </xdr:nvCxnSpPr>
      <xdr:spPr>
        <a:xfrm>
          <a:off x="7861300" y="9757156"/>
          <a:ext cx="889000" cy="18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155956</xdr:rowOff>
    </xdr:from>
    <xdr:to>
      <xdr:col>11</xdr:col>
      <xdr:colOff>307975</xdr:colOff>
      <xdr:row>57</xdr:row>
      <xdr:rowOff>47930</xdr:rowOff>
    </xdr:to>
    <xdr:cxnSp macro="">
      <xdr:nvCxnSpPr>
        <xdr:cNvPr id="350" name="直線コネクタ 349"/>
        <xdr:cNvCxnSpPr/>
      </xdr:nvCxnSpPr>
      <xdr:spPr>
        <a:xfrm flipV="1">
          <a:off x="6972300" y="9757156"/>
          <a:ext cx="8890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60" name="円/楕円 359"/>
        <xdr:cNvSpPr/>
      </xdr:nvSpPr>
      <xdr:spPr>
        <a:xfrm>
          <a:off x="10426700" y="99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87253</xdr:rowOff>
    </xdr:from>
    <xdr:ext cx="534377" cy="259045"/>
    <xdr:sp macro="" textlink="">
      <xdr:nvSpPr>
        <xdr:cNvPr id="361" name="農林水産業費該当値テキスト"/>
        <xdr:cNvSpPr txBox="1"/>
      </xdr:nvSpPr>
      <xdr:spPr>
        <a:xfrm>
          <a:off x="10528300" y="98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107467</xdr:rowOff>
    </xdr:from>
    <xdr:to>
      <xdr:col>14</xdr:col>
      <xdr:colOff>79375</xdr:colOff>
      <xdr:row>58</xdr:row>
      <xdr:rowOff>37617</xdr:rowOff>
    </xdr:to>
    <xdr:sp macro="" textlink="">
      <xdr:nvSpPr>
        <xdr:cNvPr id="362" name="円/楕円 361"/>
        <xdr:cNvSpPr/>
      </xdr:nvSpPr>
      <xdr:spPr>
        <a:xfrm>
          <a:off x="9588500" y="98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28744</xdr:rowOff>
    </xdr:from>
    <xdr:ext cx="534377" cy="259045"/>
    <xdr:sp macro="" textlink="">
      <xdr:nvSpPr>
        <xdr:cNvPr id="363" name="テキスト ボックス 362"/>
        <xdr:cNvSpPr txBox="1"/>
      </xdr:nvSpPr>
      <xdr:spPr>
        <a:xfrm>
          <a:off x="9372111" y="99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117056</xdr:rowOff>
    </xdr:from>
    <xdr:to>
      <xdr:col>12</xdr:col>
      <xdr:colOff>561975</xdr:colOff>
      <xdr:row>58</xdr:row>
      <xdr:rowOff>47206</xdr:rowOff>
    </xdr:to>
    <xdr:sp macro="" textlink="">
      <xdr:nvSpPr>
        <xdr:cNvPr id="364" name="円/楕円 363"/>
        <xdr:cNvSpPr/>
      </xdr:nvSpPr>
      <xdr:spPr>
        <a:xfrm>
          <a:off x="8699500" y="98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38333</xdr:rowOff>
    </xdr:from>
    <xdr:ext cx="534377" cy="259045"/>
    <xdr:sp macro="" textlink="">
      <xdr:nvSpPr>
        <xdr:cNvPr id="365" name="テキスト ボックス 364"/>
        <xdr:cNvSpPr txBox="1"/>
      </xdr:nvSpPr>
      <xdr:spPr>
        <a:xfrm>
          <a:off x="8483111" y="99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105156</xdr:rowOff>
    </xdr:from>
    <xdr:to>
      <xdr:col>11</xdr:col>
      <xdr:colOff>358775</xdr:colOff>
      <xdr:row>57</xdr:row>
      <xdr:rowOff>35306</xdr:rowOff>
    </xdr:to>
    <xdr:sp macro="" textlink="">
      <xdr:nvSpPr>
        <xdr:cNvPr id="366" name="円/楕円 365"/>
        <xdr:cNvSpPr/>
      </xdr:nvSpPr>
      <xdr:spPr>
        <a:xfrm>
          <a:off x="7810500" y="97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51833</xdr:rowOff>
    </xdr:from>
    <xdr:ext cx="534377" cy="259045"/>
    <xdr:sp macro="" textlink="">
      <xdr:nvSpPr>
        <xdr:cNvPr id="367" name="テキスト ボックス 366"/>
        <xdr:cNvSpPr txBox="1"/>
      </xdr:nvSpPr>
      <xdr:spPr>
        <a:xfrm>
          <a:off x="7594111" y="94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168580</xdr:rowOff>
    </xdr:from>
    <xdr:to>
      <xdr:col>10</xdr:col>
      <xdr:colOff>155575</xdr:colOff>
      <xdr:row>57</xdr:row>
      <xdr:rowOff>98730</xdr:rowOff>
    </xdr:to>
    <xdr:sp macro="" textlink="">
      <xdr:nvSpPr>
        <xdr:cNvPr id="368" name="円/楕円 367"/>
        <xdr:cNvSpPr/>
      </xdr:nvSpPr>
      <xdr:spPr>
        <a:xfrm>
          <a:off x="6921500" y="97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115257</xdr:rowOff>
    </xdr:from>
    <xdr:ext cx="534377" cy="259045"/>
    <xdr:sp macro="" textlink="">
      <xdr:nvSpPr>
        <xdr:cNvPr id="369" name="テキスト ボックス 368"/>
        <xdr:cNvSpPr txBox="1"/>
      </xdr:nvSpPr>
      <xdr:spPr>
        <a:xfrm>
          <a:off x="6705111" y="95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63970</xdr:rowOff>
    </xdr:from>
    <xdr:to>
      <xdr:col>15</xdr:col>
      <xdr:colOff>180975</xdr:colOff>
      <xdr:row>78</xdr:row>
      <xdr:rowOff>83083</xdr:rowOff>
    </xdr:to>
    <xdr:cxnSp macro="">
      <xdr:nvCxnSpPr>
        <xdr:cNvPr id="398" name="直線コネクタ 397"/>
        <xdr:cNvCxnSpPr/>
      </xdr:nvCxnSpPr>
      <xdr:spPr>
        <a:xfrm flipV="1">
          <a:off x="9639300" y="13437070"/>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83083</xdr:rowOff>
    </xdr:from>
    <xdr:to>
      <xdr:col>14</xdr:col>
      <xdr:colOff>28575</xdr:colOff>
      <xdr:row>78</xdr:row>
      <xdr:rowOff>123507</xdr:rowOff>
    </xdr:to>
    <xdr:cxnSp macro="">
      <xdr:nvCxnSpPr>
        <xdr:cNvPr id="401" name="直線コネクタ 400"/>
        <xdr:cNvCxnSpPr/>
      </xdr:nvCxnSpPr>
      <xdr:spPr>
        <a:xfrm flipV="1">
          <a:off x="8750300" y="13456183"/>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111037</xdr:rowOff>
    </xdr:from>
    <xdr:to>
      <xdr:col>12</xdr:col>
      <xdr:colOff>511175</xdr:colOff>
      <xdr:row>78</xdr:row>
      <xdr:rowOff>123507</xdr:rowOff>
    </xdr:to>
    <xdr:cxnSp macro="">
      <xdr:nvCxnSpPr>
        <xdr:cNvPr id="404" name="直線コネクタ 403"/>
        <xdr:cNvCxnSpPr/>
      </xdr:nvCxnSpPr>
      <xdr:spPr>
        <a:xfrm>
          <a:off x="7861300" y="13484137"/>
          <a:ext cx="889000" cy="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88049</xdr:rowOff>
    </xdr:from>
    <xdr:to>
      <xdr:col>11</xdr:col>
      <xdr:colOff>307975</xdr:colOff>
      <xdr:row>78</xdr:row>
      <xdr:rowOff>111037</xdr:rowOff>
    </xdr:to>
    <xdr:cxnSp macro="">
      <xdr:nvCxnSpPr>
        <xdr:cNvPr id="407" name="直線コネクタ 406"/>
        <xdr:cNvCxnSpPr/>
      </xdr:nvCxnSpPr>
      <xdr:spPr>
        <a:xfrm>
          <a:off x="6972300" y="13461149"/>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13170</xdr:rowOff>
    </xdr:from>
    <xdr:to>
      <xdr:col>15</xdr:col>
      <xdr:colOff>231775</xdr:colOff>
      <xdr:row>78</xdr:row>
      <xdr:rowOff>114770</xdr:rowOff>
    </xdr:to>
    <xdr:sp macro="" textlink="">
      <xdr:nvSpPr>
        <xdr:cNvPr id="417" name="円/楕円 416"/>
        <xdr:cNvSpPr/>
      </xdr:nvSpPr>
      <xdr:spPr>
        <a:xfrm>
          <a:off x="10426700" y="133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99547</xdr:rowOff>
    </xdr:from>
    <xdr:ext cx="534377" cy="259045"/>
    <xdr:sp macro="" textlink="">
      <xdr:nvSpPr>
        <xdr:cNvPr id="418" name="商工費該当値テキスト"/>
        <xdr:cNvSpPr txBox="1"/>
      </xdr:nvSpPr>
      <xdr:spPr>
        <a:xfrm>
          <a:off x="10528300" y="13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32283</xdr:rowOff>
    </xdr:from>
    <xdr:to>
      <xdr:col>14</xdr:col>
      <xdr:colOff>79375</xdr:colOff>
      <xdr:row>78</xdr:row>
      <xdr:rowOff>133883</xdr:rowOff>
    </xdr:to>
    <xdr:sp macro="" textlink="">
      <xdr:nvSpPr>
        <xdr:cNvPr id="419" name="円/楕円 418"/>
        <xdr:cNvSpPr/>
      </xdr:nvSpPr>
      <xdr:spPr>
        <a:xfrm>
          <a:off x="9588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125010</xdr:rowOff>
    </xdr:from>
    <xdr:ext cx="534377" cy="259045"/>
    <xdr:sp macro="" textlink="">
      <xdr:nvSpPr>
        <xdr:cNvPr id="420" name="テキスト ボックス 419"/>
        <xdr:cNvSpPr txBox="1"/>
      </xdr:nvSpPr>
      <xdr:spPr>
        <a:xfrm>
          <a:off x="9372111" y="134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72707</xdr:rowOff>
    </xdr:from>
    <xdr:to>
      <xdr:col>12</xdr:col>
      <xdr:colOff>561975</xdr:colOff>
      <xdr:row>79</xdr:row>
      <xdr:rowOff>2857</xdr:rowOff>
    </xdr:to>
    <xdr:sp macro="" textlink="">
      <xdr:nvSpPr>
        <xdr:cNvPr id="421" name="円/楕円 420"/>
        <xdr:cNvSpPr/>
      </xdr:nvSpPr>
      <xdr:spPr>
        <a:xfrm>
          <a:off x="86995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165434</xdr:rowOff>
    </xdr:from>
    <xdr:ext cx="469744" cy="259045"/>
    <xdr:sp macro="" textlink="">
      <xdr:nvSpPr>
        <xdr:cNvPr id="422" name="テキスト ボックス 421"/>
        <xdr:cNvSpPr txBox="1"/>
      </xdr:nvSpPr>
      <xdr:spPr>
        <a:xfrm>
          <a:off x="8515427"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60237</xdr:rowOff>
    </xdr:from>
    <xdr:to>
      <xdr:col>11</xdr:col>
      <xdr:colOff>358775</xdr:colOff>
      <xdr:row>78</xdr:row>
      <xdr:rowOff>161837</xdr:rowOff>
    </xdr:to>
    <xdr:sp macro="" textlink="">
      <xdr:nvSpPr>
        <xdr:cNvPr id="423" name="円/楕円 422"/>
        <xdr:cNvSpPr/>
      </xdr:nvSpPr>
      <xdr:spPr>
        <a:xfrm>
          <a:off x="7810500" y="134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152964</xdr:rowOff>
    </xdr:from>
    <xdr:ext cx="469744" cy="259045"/>
    <xdr:sp macro="" textlink="">
      <xdr:nvSpPr>
        <xdr:cNvPr id="424" name="テキスト ボックス 423"/>
        <xdr:cNvSpPr txBox="1"/>
      </xdr:nvSpPr>
      <xdr:spPr>
        <a:xfrm>
          <a:off x="7626427" y="135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37249</xdr:rowOff>
    </xdr:from>
    <xdr:to>
      <xdr:col>10</xdr:col>
      <xdr:colOff>155575</xdr:colOff>
      <xdr:row>78</xdr:row>
      <xdr:rowOff>138849</xdr:rowOff>
    </xdr:to>
    <xdr:sp macro="" textlink="">
      <xdr:nvSpPr>
        <xdr:cNvPr id="425" name="円/楕円 424"/>
        <xdr:cNvSpPr/>
      </xdr:nvSpPr>
      <xdr:spPr>
        <a:xfrm>
          <a:off x="6921500" y="134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129976</xdr:rowOff>
    </xdr:from>
    <xdr:ext cx="534377" cy="259045"/>
    <xdr:sp macro="" textlink="">
      <xdr:nvSpPr>
        <xdr:cNvPr id="426" name="テキスト ボックス 425"/>
        <xdr:cNvSpPr txBox="1"/>
      </xdr:nvSpPr>
      <xdr:spPr>
        <a:xfrm>
          <a:off x="6705111" y="135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118774</xdr:rowOff>
    </xdr:from>
    <xdr:to>
      <xdr:col>15</xdr:col>
      <xdr:colOff>180975</xdr:colOff>
      <xdr:row>98</xdr:row>
      <xdr:rowOff>14779</xdr:rowOff>
    </xdr:to>
    <xdr:cxnSp macro="">
      <xdr:nvCxnSpPr>
        <xdr:cNvPr id="459" name="直線コネクタ 458"/>
        <xdr:cNvCxnSpPr/>
      </xdr:nvCxnSpPr>
      <xdr:spPr>
        <a:xfrm flipV="1">
          <a:off x="9639300" y="16749424"/>
          <a:ext cx="838200" cy="6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6759</xdr:rowOff>
    </xdr:from>
    <xdr:to>
      <xdr:col>14</xdr:col>
      <xdr:colOff>28575</xdr:colOff>
      <xdr:row>98</xdr:row>
      <xdr:rowOff>14779</xdr:rowOff>
    </xdr:to>
    <xdr:cxnSp macro="">
      <xdr:nvCxnSpPr>
        <xdr:cNvPr id="462" name="直線コネクタ 461"/>
        <xdr:cNvCxnSpPr/>
      </xdr:nvCxnSpPr>
      <xdr:spPr>
        <a:xfrm>
          <a:off x="8750300" y="16808859"/>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6759</xdr:rowOff>
    </xdr:from>
    <xdr:to>
      <xdr:col>12</xdr:col>
      <xdr:colOff>511175</xdr:colOff>
      <xdr:row>98</xdr:row>
      <xdr:rowOff>52566</xdr:rowOff>
    </xdr:to>
    <xdr:cxnSp macro="">
      <xdr:nvCxnSpPr>
        <xdr:cNvPr id="465" name="直線コネクタ 464"/>
        <xdr:cNvCxnSpPr/>
      </xdr:nvCxnSpPr>
      <xdr:spPr>
        <a:xfrm flipV="1">
          <a:off x="7861300" y="16808859"/>
          <a:ext cx="889000" cy="4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52566</xdr:rowOff>
    </xdr:from>
    <xdr:to>
      <xdr:col>11</xdr:col>
      <xdr:colOff>307975</xdr:colOff>
      <xdr:row>98</xdr:row>
      <xdr:rowOff>58147</xdr:rowOff>
    </xdr:to>
    <xdr:cxnSp macro="">
      <xdr:nvCxnSpPr>
        <xdr:cNvPr id="468" name="直線コネクタ 467"/>
        <xdr:cNvCxnSpPr/>
      </xdr:nvCxnSpPr>
      <xdr:spPr>
        <a:xfrm flipV="1">
          <a:off x="6972300" y="16854666"/>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67974</xdr:rowOff>
    </xdr:from>
    <xdr:to>
      <xdr:col>15</xdr:col>
      <xdr:colOff>231775</xdr:colOff>
      <xdr:row>97</xdr:row>
      <xdr:rowOff>169574</xdr:rowOff>
    </xdr:to>
    <xdr:sp macro="" textlink="">
      <xdr:nvSpPr>
        <xdr:cNvPr id="478" name="円/楕円 477"/>
        <xdr:cNvSpPr/>
      </xdr:nvSpPr>
      <xdr:spPr>
        <a:xfrm>
          <a:off x="10426700" y="16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46401</xdr:rowOff>
    </xdr:from>
    <xdr:ext cx="534377" cy="259045"/>
    <xdr:sp macro="" textlink="">
      <xdr:nvSpPr>
        <xdr:cNvPr id="479" name="土木費該当値テキスト"/>
        <xdr:cNvSpPr txBox="1"/>
      </xdr:nvSpPr>
      <xdr:spPr>
        <a:xfrm>
          <a:off x="10528300" y="166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135429</xdr:rowOff>
    </xdr:from>
    <xdr:to>
      <xdr:col>14</xdr:col>
      <xdr:colOff>79375</xdr:colOff>
      <xdr:row>98</xdr:row>
      <xdr:rowOff>65579</xdr:rowOff>
    </xdr:to>
    <xdr:sp macro="" textlink="">
      <xdr:nvSpPr>
        <xdr:cNvPr id="480" name="円/楕円 479"/>
        <xdr:cNvSpPr/>
      </xdr:nvSpPr>
      <xdr:spPr>
        <a:xfrm>
          <a:off x="9588500" y="167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56706</xdr:rowOff>
    </xdr:from>
    <xdr:ext cx="534377" cy="259045"/>
    <xdr:sp macro="" textlink="">
      <xdr:nvSpPr>
        <xdr:cNvPr id="481" name="テキスト ボックス 480"/>
        <xdr:cNvSpPr txBox="1"/>
      </xdr:nvSpPr>
      <xdr:spPr>
        <a:xfrm>
          <a:off x="9372111" y="168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127409</xdr:rowOff>
    </xdr:from>
    <xdr:to>
      <xdr:col>12</xdr:col>
      <xdr:colOff>561975</xdr:colOff>
      <xdr:row>98</xdr:row>
      <xdr:rowOff>57559</xdr:rowOff>
    </xdr:to>
    <xdr:sp macro="" textlink="">
      <xdr:nvSpPr>
        <xdr:cNvPr id="482" name="円/楕円 481"/>
        <xdr:cNvSpPr/>
      </xdr:nvSpPr>
      <xdr:spPr>
        <a:xfrm>
          <a:off x="8699500" y="167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48686</xdr:rowOff>
    </xdr:from>
    <xdr:ext cx="534377" cy="259045"/>
    <xdr:sp macro="" textlink="">
      <xdr:nvSpPr>
        <xdr:cNvPr id="483" name="テキスト ボックス 482"/>
        <xdr:cNvSpPr txBox="1"/>
      </xdr:nvSpPr>
      <xdr:spPr>
        <a:xfrm>
          <a:off x="8483111" y="1685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1766</xdr:rowOff>
    </xdr:from>
    <xdr:to>
      <xdr:col>11</xdr:col>
      <xdr:colOff>358775</xdr:colOff>
      <xdr:row>98</xdr:row>
      <xdr:rowOff>103366</xdr:rowOff>
    </xdr:to>
    <xdr:sp macro="" textlink="">
      <xdr:nvSpPr>
        <xdr:cNvPr id="484" name="円/楕円 483"/>
        <xdr:cNvSpPr/>
      </xdr:nvSpPr>
      <xdr:spPr>
        <a:xfrm>
          <a:off x="7810500" y="168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94493</xdr:rowOff>
    </xdr:from>
    <xdr:ext cx="534377" cy="259045"/>
    <xdr:sp macro="" textlink="">
      <xdr:nvSpPr>
        <xdr:cNvPr id="485" name="テキスト ボックス 484"/>
        <xdr:cNvSpPr txBox="1"/>
      </xdr:nvSpPr>
      <xdr:spPr>
        <a:xfrm>
          <a:off x="7594111" y="168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7347</xdr:rowOff>
    </xdr:from>
    <xdr:to>
      <xdr:col>10</xdr:col>
      <xdr:colOff>155575</xdr:colOff>
      <xdr:row>98</xdr:row>
      <xdr:rowOff>108947</xdr:rowOff>
    </xdr:to>
    <xdr:sp macro="" textlink="">
      <xdr:nvSpPr>
        <xdr:cNvPr id="486" name="円/楕円 485"/>
        <xdr:cNvSpPr/>
      </xdr:nvSpPr>
      <xdr:spPr>
        <a:xfrm>
          <a:off x="6921500" y="168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100074</xdr:rowOff>
    </xdr:from>
    <xdr:ext cx="534377" cy="259045"/>
    <xdr:sp macro="" textlink="">
      <xdr:nvSpPr>
        <xdr:cNvPr id="487" name="テキスト ボックス 486"/>
        <xdr:cNvSpPr txBox="1"/>
      </xdr:nvSpPr>
      <xdr:spPr>
        <a:xfrm>
          <a:off x="6705111" y="169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65619</xdr:rowOff>
    </xdr:from>
    <xdr:to>
      <xdr:col>23</xdr:col>
      <xdr:colOff>517525</xdr:colOff>
      <xdr:row>38</xdr:row>
      <xdr:rowOff>70591</xdr:rowOff>
    </xdr:to>
    <xdr:cxnSp macro="">
      <xdr:nvCxnSpPr>
        <xdr:cNvPr id="520" name="直線コネクタ 519"/>
        <xdr:cNvCxnSpPr/>
      </xdr:nvCxnSpPr>
      <xdr:spPr>
        <a:xfrm flipV="1">
          <a:off x="15481300" y="6580719"/>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68134</xdr:rowOff>
    </xdr:from>
    <xdr:to>
      <xdr:col>22</xdr:col>
      <xdr:colOff>365125</xdr:colOff>
      <xdr:row>38</xdr:row>
      <xdr:rowOff>70591</xdr:rowOff>
    </xdr:to>
    <xdr:cxnSp macro="">
      <xdr:nvCxnSpPr>
        <xdr:cNvPr id="523" name="直線コネクタ 522"/>
        <xdr:cNvCxnSpPr/>
      </xdr:nvCxnSpPr>
      <xdr:spPr>
        <a:xfrm>
          <a:off x="14592300" y="658323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81621</xdr:rowOff>
    </xdr:from>
    <xdr:to>
      <xdr:col>21</xdr:col>
      <xdr:colOff>161925</xdr:colOff>
      <xdr:row>38</xdr:row>
      <xdr:rowOff>68134</xdr:rowOff>
    </xdr:to>
    <xdr:cxnSp macro="">
      <xdr:nvCxnSpPr>
        <xdr:cNvPr id="526" name="直線コネクタ 525"/>
        <xdr:cNvCxnSpPr/>
      </xdr:nvCxnSpPr>
      <xdr:spPr>
        <a:xfrm>
          <a:off x="13703300" y="6425271"/>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81621</xdr:rowOff>
    </xdr:from>
    <xdr:to>
      <xdr:col>19</xdr:col>
      <xdr:colOff>644525</xdr:colOff>
      <xdr:row>38</xdr:row>
      <xdr:rowOff>90508</xdr:rowOff>
    </xdr:to>
    <xdr:cxnSp macro="">
      <xdr:nvCxnSpPr>
        <xdr:cNvPr id="529" name="直線コネクタ 528"/>
        <xdr:cNvCxnSpPr/>
      </xdr:nvCxnSpPr>
      <xdr:spPr>
        <a:xfrm flipV="1">
          <a:off x="12814300" y="6425271"/>
          <a:ext cx="889000" cy="1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14819</xdr:rowOff>
    </xdr:from>
    <xdr:to>
      <xdr:col>23</xdr:col>
      <xdr:colOff>568325</xdr:colOff>
      <xdr:row>38</xdr:row>
      <xdr:rowOff>116419</xdr:rowOff>
    </xdr:to>
    <xdr:sp macro="" textlink="">
      <xdr:nvSpPr>
        <xdr:cNvPr id="539" name="円/楕円 538"/>
        <xdr:cNvSpPr/>
      </xdr:nvSpPr>
      <xdr:spPr>
        <a:xfrm>
          <a:off x="16268700" y="65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101196</xdr:rowOff>
    </xdr:from>
    <xdr:ext cx="534377" cy="259045"/>
    <xdr:sp macro="" textlink="">
      <xdr:nvSpPr>
        <xdr:cNvPr id="540" name="消防費該当値テキスト"/>
        <xdr:cNvSpPr txBox="1"/>
      </xdr:nvSpPr>
      <xdr:spPr>
        <a:xfrm>
          <a:off x="16370300" y="644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19791</xdr:rowOff>
    </xdr:from>
    <xdr:to>
      <xdr:col>22</xdr:col>
      <xdr:colOff>415925</xdr:colOff>
      <xdr:row>38</xdr:row>
      <xdr:rowOff>121391</xdr:rowOff>
    </xdr:to>
    <xdr:sp macro="" textlink="">
      <xdr:nvSpPr>
        <xdr:cNvPr id="541" name="円/楕円 540"/>
        <xdr:cNvSpPr/>
      </xdr:nvSpPr>
      <xdr:spPr>
        <a:xfrm>
          <a:off x="15430500" y="653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112518</xdr:rowOff>
    </xdr:from>
    <xdr:ext cx="534377" cy="259045"/>
    <xdr:sp macro="" textlink="">
      <xdr:nvSpPr>
        <xdr:cNvPr id="542" name="テキスト ボックス 541"/>
        <xdr:cNvSpPr txBox="1"/>
      </xdr:nvSpPr>
      <xdr:spPr>
        <a:xfrm>
          <a:off x="15214111" y="662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17334</xdr:rowOff>
    </xdr:from>
    <xdr:to>
      <xdr:col>21</xdr:col>
      <xdr:colOff>212725</xdr:colOff>
      <xdr:row>38</xdr:row>
      <xdr:rowOff>118934</xdr:rowOff>
    </xdr:to>
    <xdr:sp macro="" textlink="">
      <xdr:nvSpPr>
        <xdr:cNvPr id="543" name="円/楕円 542"/>
        <xdr:cNvSpPr/>
      </xdr:nvSpPr>
      <xdr:spPr>
        <a:xfrm>
          <a:off x="14541500" y="6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110061</xdr:rowOff>
    </xdr:from>
    <xdr:ext cx="534377" cy="259045"/>
    <xdr:sp macro="" textlink="">
      <xdr:nvSpPr>
        <xdr:cNvPr id="544" name="テキスト ボックス 543"/>
        <xdr:cNvSpPr txBox="1"/>
      </xdr:nvSpPr>
      <xdr:spPr>
        <a:xfrm>
          <a:off x="14325111" y="66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30821</xdr:rowOff>
    </xdr:from>
    <xdr:to>
      <xdr:col>20</xdr:col>
      <xdr:colOff>9525</xdr:colOff>
      <xdr:row>37</xdr:row>
      <xdr:rowOff>132421</xdr:rowOff>
    </xdr:to>
    <xdr:sp macro="" textlink="">
      <xdr:nvSpPr>
        <xdr:cNvPr id="545" name="円/楕円 544"/>
        <xdr:cNvSpPr/>
      </xdr:nvSpPr>
      <xdr:spPr>
        <a:xfrm>
          <a:off x="13652500" y="63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148948</xdr:rowOff>
    </xdr:from>
    <xdr:ext cx="534377" cy="259045"/>
    <xdr:sp macro="" textlink="">
      <xdr:nvSpPr>
        <xdr:cNvPr id="546" name="テキスト ボックス 545"/>
        <xdr:cNvSpPr txBox="1"/>
      </xdr:nvSpPr>
      <xdr:spPr>
        <a:xfrm>
          <a:off x="13436111" y="61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39708</xdr:rowOff>
    </xdr:from>
    <xdr:to>
      <xdr:col>18</xdr:col>
      <xdr:colOff>492125</xdr:colOff>
      <xdr:row>38</xdr:row>
      <xdr:rowOff>141308</xdr:rowOff>
    </xdr:to>
    <xdr:sp macro="" textlink="">
      <xdr:nvSpPr>
        <xdr:cNvPr id="547" name="円/楕円 546"/>
        <xdr:cNvSpPr/>
      </xdr:nvSpPr>
      <xdr:spPr>
        <a:xfrm>
          <a:off x="12763500" y="65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132435</xdr:rowOff>
    </xdr:from>
    <xdr:ext cx="534377" cy="259045"/>
    <xdr:sp macro="" textlink="">
      <xdr:nvSpPr>
        <xdr:cNvPr id="548" name="テキスト ボックス 547"/>
        <xdr:cNvSpPr txBox="1"/>
      </xdr:nvSpPr>
      <xdr:spPr>
        <a:xfrm>
          <a:off x="12547111" y="664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137201</xdr:rowOff>
    </xdr:from>
    <xdr:to>
      <xdr:col>23</xdr:col>
      <xdr:colOff>517525</xdr:colOff>
      <xdr:row>56</xdr:row>
      <xdr:rowOff>145956</xdr:rowOff>
    </xdr:to>
    <xdr:cxnSp macro="">
      <xdr:nvCxnSpPr>
        <xdr:cNvPr id="577" name="直線コネクタ 576"/>
        <xdr:cNvCxnSpPr/>
      </xdr:nvCxnSpPr>
      <xdr:spPr>
        <a:xfrm flipV="1">
          <a:off x="15481300" y="9738401"/>
          <a:ext cx="8382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145956</xdr:rowOff>
    </xdr:from>
    <xdr:to>
      <xdr:col>22</xdr:col>
      <xdr:colOff>365125</xdr:colOff>
      <xdr:row>57</xdr:row>
      <xdr:rowOff>16317</xdr:rowOff>
    </xdr:to>
    <xdr:cxnSp macro="">
      <xdr:nvCxnSpPr>
        <xdr:cNvPr id="580" name="直線コネクタ 579"/>
        <xdr:cNvCxnSpPr/>
      </xdr:nvCxnSpPr>
      <xdr:spPr>
        <a:xfrm flipV="1">
          <a:off x="14592300" y="9747156"/>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157111</xdr:rowOff>
    </xdr:from>
    <xdr:to>
      <xdr:col>21</xdr:col>
      <xdr:colOff>161925</xdr:colOff>
      <xdr:row>57</xdr:row>
      <xdr:rowOff>16317</xdr:rowOff>
    </xdr:to>
    <xdr:cxnSp macro="">
      <xdr:nvCxnSpPr>
        <xdr:cNvPr id="583" name="直線コネクタ 582"/>
        <xdr:cNvCxnSpPr/>
      </xdr:nvCxnSpPr>
      <xdr:spPr>
        <a:xfrm>
          <a:off x="13703300" y="9758311"/>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157111</xdr:rowOff>
    </xdr:from>
    <xdr:to>
      <xdr:col>19</xdr:col>
      <xdr:colOff>644525</xdr:colOff>
      <xdr:row>57</xdr:row>
      <xdr:rowOff>30353</xdr:rowOff>
    </xdr:to>
    <xdr:cxnSp macro="">
      <xdr:nvCxnSpPr>
        <xdr:cNvPr id="586" name="直線コネクタ 585"/>
        <xdr:cNvCxnSpPr/>
      </xdr:nvCxnSpPr>
      <xdr:spPr>
        <a:xfrm flipV="1">
          <a:off x="12814300" y="975831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86401</xdr:rowOff>
    </xdr:from>
    <xdr:to>
      <xdr:col>23</xdr:col>
      <xdr:colOff>568325</xdr:colOff>
      <xdr:row>57</xdr:row>
      <xdr:rowOff>16551</xdr:rowOff>
    </xdr:to>
    <xdr:sp macro="" textlink="">
      <xdr:nvSpPr>
        <xdr:cNvPr id="596" name="円/楕円 595"/>
        <xdr:cNvSpPr/>
      </xdr:nvSpPr>
      <xdr:spPr>
        <a:xfrm>
          <a:off x="16268700" y="96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64828</xdr:rowOff>
    </xdr:from>
    <xdr:ext cx="534377" cy="259045"/>
    <xdr:sp macro="" textlink="">
      <xdr:nvSpPr>
        <xdr:cNvPr id="597" name="教育費該当値テキスト"/>
        <xdr:cNvSpPr txBox="1"/>
      </xdr:nvSpPr>
      <xdr:spPr>
        <a:xfrm>
          <a:off x="16370300" y="96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95156</xdr:rowOff>
    </xdr:from>
    <xdr:to>
      <xdr:col>22</xdr:col>
      <xdr:colOff>415925</xdr:colOff>
      <xdr:row>57</xdr:row>
      <xdr:rowOff>25306</xdr:rowOff>
    </xdr:to>
    <xdr:sp macro="" textlink="">
      <xdr:nvSpPr>
        <xdr:cNvPr id="598" name="円/楕円 597"/>
        <xdr:cNvSpPr/>
      </xdr:nvSpPr>
      <xdr:spPr>
        <a:xfrm>
          <a:off x="15430500" y="96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16433</xdr:rowOff>
    </xdr:from>
    <xdr:ext cx="534377" cy="259045"/>
    <xdr:sp macro="" textlink="">
      <xdr:nvSpPr>
        <xdr:cNvPr id="599" name="テキスト ボックス 598"/>
        <xdr:cNvSpPr txBox="1"/>
      </xdr:nvSpPr>
      <xdr:spPr>
        <a:xfrm>
          <a:off x="15214111" y="97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136967</xdr:rowOff>
    </xdr:from>
    <xdr:to>
      <xdr:col>21</xdr:col>
      <xdr:colOff>212725</xdr:colOff>
      <xdr:row>57</xdr:row>
      <xdr:rowOff>67117</xdr:rowOff>
    </xdr:to>
    <xdr:sp macro="" textlink="">
      <xdr:nvSpPr>
        <xdr:cNvPr id="600" name="円/楕円 599"/>
        <xdr:cNvSpPr/>
      </xdr:nvSpPr>
      <xdr:spPr>
        <a:xfrm>
          <a:off x="14541500" y="97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58244</xdr:rowOff>
    </xdr:from>
    <xdr:ext cx="534377" cy="259045"/>
    <xdr:sp macro="" textlink="">
      <xdr:nvSpPr>
        <xdr:cNvPr id="601" name="テキスト ボックス 600"/>
        <xdr:cNvSpPr txBox="1"/>
      </xdr:nvSpPr>
      <xdr:spPr>
        <a:xfrm>
          <a:off x="14325111" y="98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106311</xdr:rowOff>
    </xdr:from>
    <xdr:to>
      <xdr:col>20</xdr:col>
      <xdr:colOff>9525</xdr:colOff>
      <xdr:row>57</xdr:row>
      <xdr:rowOff>36461</xdr:rowOff>
    </xdr:to>
    <xdr:sp macro="" textlink="">
      <xdr:nvSpPr>
        <xdr:cNvPr id="602" name="円/楕円 601"/>
        <xdr:cNvSpPr/>
      </xdr:nvSpPr>
      <xdr:spPr>
        <a:xfrm>
          <a:off x="136525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27588</xdr:rowOff>
    </xdr:from>
    <xdr:ext cx="534377" cy="259045"/>
    <xdr:sp macro="" textlink="">
      <xdr:nvSpPr>
        <xdr:cNvPr id="603" name="テキスト ボックス 602"/>
        <xdr:cNvSpPr txBox="1"/>
      </xdr:nvSpPr>
      <xdr:spPr>
        <a:xfrm>
          <a:off x="13436111" y="98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151003</xdr:rowOff>
    </xdr:from>
    <xdr:to>
      <xdr:col>18</xdr:col>
      <xdr:colOff>492125</xdr:colOff>
      <xdr:row>57</xdr:row>
      <xdr:rowOff>81153</xdr:rowOff>
    </xdr:to>
    <xdr:sp macro="" textlink="">
      <xdr:nvSpPr>
        <xdr:cNvPr id="604" name="円/楕円 603"/>
        <xdr:cNvSpPr/>
      </xdr:nvSpPr>
      <xdr:spPr>
        <a:xfrm>
          <a:off x="12763500" y="9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72280</xdr:rowOff>
    </xdr:from>
    <xdr:ext cx="534377" cy="259045"/>
    <xdr:sp macro="" textlink="">
      <xdr:nvSpPr>
        <xdr:cNvPr id="605" name="テキスト ボックス 604"/>
        <xdr:cNvSpPr txBox="1"/>
      </xdr:nvSpPr>
      <xdr:spPr>
        <a:xfrm>
          <a:off x="12547111" y="98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125755</xdr:rowOff>
    </xdr:from>
    <xdr:to>
      <xdr:col>23</xdr:col>
      <xdr:colOff>517525</xdr:colOff>
      <xdr:row>78</xdr:row>
      <xdr:rowOff>138466</xdr:rowOff>
    </xdr:to>
    <xdr:cxnSp macro="">
      <xdr:nvCxnSpPr>
        <xdr:cNvPr id="632" name="直線コネクタ 631"/>
        <xdr:cNvCxnSpPr/>
      </xdr:nvCxnSpPr>
      <xdr:spPr>
        <a:xfrm>
          <a:off x="15481300" y="13498855"/>
          <a:ext cx="8382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101867</xdr:rowOff>
    </xdr:from>
    <xdr:to>
      <xdr:col>22</xdr:col>
      <xdr:colOff>365125</xdr:colOff>
      <xdr:row>78</xdr:row>
      <xdr:rowOff>125755</xdr:rowOff>
    </xdr:to>
    <xdr:cxnSp macro="">
      <xdr:nvCxnSpPr>
        <xdr:cNvPr id="635" name="直線コネクタ 634"/>
        <xdr:cNvCxnSpPr/>
      </xdr:nvCxnSpPr>
      <xdr:spPr>
        <a:xfrm>
          <a:off x="14592300" y="13474967"/>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101867</xdr:rowOff>
    </xdr:from>
    <xdr:to>
      <xdr:col>21</xdr:col>
      <xdr:colOff>161925</xdr:colOff>
      <xdr:row>78</xdr:row>
      <xdr:rowOff>127950</xdr:rowOff>
    </xdr:to>
    <xdr:cxnSp macro="">
      <xdr:nvCxnSpPr>
        <xdr:cNvPr id="638" name="直線コネクタ 637"/>
        <xdr:cNvCxnSpPr/>
      </xdr:nvCxnSpPr>
      <xdr:spPr>
        <a:xfrm flipV="1">
          <a:off x="13703300" y="13474967"/>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116039</xdr:rowOff>
    </xdr:from>
    <xdr:to>
      <xdr:col>19</xdr:col>
      <xdr:colOff>644525</xdr:colOff>
      <xdr:row>78</xdr:row>
      <xdr:rowOff>127950</xdr:rowOff>
    </xdr:to>
    <xdr:cxnSp macro="">
      <xdr:nvCxnSpPr>
        <xdr:cNvPr id="641" name="直線コネクタ 640"/>
        <xdr:cNvCxnSpPr/>
      </xdr:nvCxnSpPr>
      <xdr:spPr>
        <a:xfrm>
          <a:off x="12814300" y="13489139"/>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87666</xdr:rowOff>
    </xdr:from>
    <xdr:to>
      <xdr:col>23</xdr:col>
      <xdr:colOff>568325</xdr:colOff>
      <xdr:row>79</xdr:row>
      <xdr:rowOff>17816</xdr:rowOff>
    </xdr:to>
    <xdr:sp macro="" textlink="">
      <xdr:nvSpPr>
        <xdr:cNvPr id="651" name="円/楕円 650"/>
        <xdr:cNvSpPr/>
      </xdr:nvSpPr>
      <xdr:spPr>
        <a:xfrm>
          <a:off x="16268700" y="134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2593</xdr:rowOff>
    </xdr:from>
    <xdr:ext cx="313932" cy="259045"/>
    <xdr:sp macro="" textlink="">
      <xdr:nvSpPr>
        <xdr:cNvPr id="652" name="災害復旧費該当値テキスト"/>
        <xdr:cNvSpPr txBox="1"/>
      </xdr:nvSpPr>
      <xdr:spPr>
        <a:xfrm>
          <a:off x="16370300" y="13375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74955</xdr:rowOff>
    </xdr:from>
    <xdr:to>
      <xdr:col>22</xdr:col>
      <xdr:colOff>415925</xdr:colOff>
      <xdr:row>79</xdr:row>
      <xdr:rowOff>5105</xdr:rowOff>
    </xdr:to>
    <xdr:sp macro="" textlink="">
      <xdr:nvSpPr>
        <xdr:cNvPr id="653" name="円/楕円 652"/>
        <xdr:cNvSpPr/>
      </xdr:nvSpPr>
      <xdr:spPr>
        <a:xfrm>
          <a:off x="15430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167682</xdr:rowOff>
    </xdr:from>
    <xdr:ext cx="378565" cy="259045"/>
    <xdr:sp macro="" textlink="">
      <xdr:nvSpPr>
        <xdr:cNvPr id="654" name="テキスト ボックス 653"/>
        <xdr:cNvSpPr txBox="1"/>
      </xdr:nvSpPr>
      <xdr:spPr>
        <a:xfrm>
          <a:off x="15292017" y="1354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51067</xdr:rowOff>
    </xdr:from>
    <xdr:to>
      <xdr:col>21</xdr:col>
      <xdr:colOff>212725</xdr:colOff>
      <xdr:row>78</xdr:row>
      <xdr:rowOff>152667</xdr:rowOff>
    </xdr:to>
    <xdr:sp macro="" textlink="">
      <xdr:nvSpPr>
        <xdr:cNvPr id="655" name="円/楕円 654"/>
        <xdr:cNvSpPr/>
      </xdr:nvSpPr>
      <xdr:spPr>
        <a:xfrm>
          <a:off x="14541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143794</xdr:rowOff>
    </xdr:from>
    <xdr:ext cx="469744" cy="259045"/>
    <xdr:sp macro="" textlink="">
      <xdr:nvSpPr>
        <xdr:cNvPr id="656" name="テキスト ボックス 655"/>
        <xdr:cNvSpPr txBox="1"/>
      </xdr:nvSpPr>
      <xdr:spPr>
        <a:xfrm>
          <a:off x="14357427"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77150</xdr:rowOff>
    </xdr:from>
    <xdr:to>
      <xdr:col>20</xdr:col>
      <xdr:colOff>9525</xdr:colOff>
      <xdr:row>79</xdr:row>
      <xdr:rowOff>7300</xdr:rowOff>
    </xdr:to>
    <xdr:sp macro="" textlink="">
      <xdr:nvSpPr>
        <xdr:cNvPr id="657" name="円/楕円 656"/>
        <xdr:cNvSpPr/>
      </xdr:nvSpPr>
      <xdr:spPr>
        <a:xfrm>
          <a:off x="13652500" y="13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169877</xdr:rowOff>
    </xdr:from>
    <xdr:ext cx="378565" cy="259045"/>
    <xdr:sp macro="" textlink="">
      <xdr:nvSpPr>
        <xdr:cNvPr id="658" name="テキスト ボックス 657"/>
        <xdr:cNvSpPr txBox="1"/>
      </xdr:nvSpPr>
      <xdr:spPr>
        <a:xfrm>
          <a:off x="13514017" y="1354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65239</xdr:rowOff>
    </xdr:from>
    <xdr:to>
      <xdr:col>18</xdr:col>
      <xdr:colOff>492125</xdr:colOff>
      <xdr:row>78</xdr:row>
      <xdr:rowOff>166839</xdr:rowOff>
    </xdr:to>
    <xdr:sp macro="" textlink="">
      <xdr:nvSpPr>
        <xdr:cNvPr id="659" name="円/楕円 658"/>
        <xdr:cNvSpPr/>
      </xdr:nvSpPr>
      <xdr:spPr>
        <a:xfrm>
          <a:off x="127635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157966</xdr:rowOff>
    </xdr:from>
    <xdr:ext cx="469744" cy="259045"/>
    <xdr:sp macro="" textlink="">
      <xdr:nvSpPr>
        <xdr:cNvPr id="660" name="テキスト ボックス 659"/>
        <xdr:cNvSpPr txBox="1"/>
      </xdr:nvSpPr>
      <xdr:spPr>
        <a:xfrm>
          <a:off x="12579427" y="135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52546</xdr:rowOff>
    </xdr:from>
    <xdr:to>
      <xdr:col>23</xdr:col>
      <xdr:colOff>517525</xdr:colOff>
      <xdr:row>98</xdr:row>
      <xdr:rowOff>54649</xdr:rowOff>
    </xdr:to>
    <xdr:cxnSp macro="">
      <xdr:nvCxnSpPr>
        <xdr:cNvPr id="689" name="直線コネクタ 688"/>
        <xdr:cNvCxnSpPr/>
      </xdr:nvCxnSpPr>
      <xdr:spPr>
        <a:xfrm flipV="1">
          <a:off x="15481300" y="1685464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35006</xdr:rowOff>
    </xdr:from>
    <xdr:to>
      <xdr:col>22</xdr:col>
      <xdr:colOff>365125</xdr:colOff>
      <xdr:row>98</xdr:row>
      <xdr:rowOff>54649</xdr:rowOff>
    </xdr:to>
    <xdr:cxnSp macro="">
      <xdr:nvCxnSpPr>
        <xdr:cNvPr id="692" name="直線コネクタ 691"/>
        <xdr:cNvCxnSpPr/>
      </xdr:nvCxnSpPr>
      <xdr:spPr>
        <a:xfrm>
          <a:off x="14592300" y="16837106"/>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32316</xdr:rowOff>
    </xdr:from>
    <xdr:to>
      <xdr:col>21</xdr:col>
      <xdr:colOff>161925</xdr:colOff>
      <xdr:row>98</xdr:row>
      <xdr:rowOff>35006</xdr:rowOff>
    </xdr:to>
    <xdr:cxnSp macro="">
      <xdr:nvCxnSpPr>
        <xdr:cNvPr id="695" name="直線コネクタ 694"/>
        <xdr:cNvCxnSpPr/>
      </xdr:nvCxnSpPr>
      <xdr:spPr>
        <a:xfrm>
          <a:off x="13703300" y="1683441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32316</xdr:rowOff>
    </xdr:from>
    <xdr:to>
      <xdr:col>19</xdr:col>
      <xdr:colOff>644525</xdr:colOff>
      <xdr:row>98</xdr:row>
      <xdr:rowOff>34598</xdr:rowOff>
    </xdr:to>
    <xdr:cxnSp macro="">
      <xdr:nvCxnSpPr>
        <xdr:cNvPr id="698" name="直線コネクタ 697"/>
        <xdr:cNvCxnSpPr/>
      </xdr:nvCxnSpPr>
      <xdr:spPr>
        <a:xfrm flipV="1">
          <a:off x="12814300" y="16834416"/>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1746</xdr:rowOff>
    </xdr:from>
    <xdr:to>
      <xdr:col>23</xdr:col>
      <xdr:colOff>568325</xdr:colOff>
      <xdr:row>98</xdr:row>
      <xdr:rowOff>103346</xdr:rowOff>
    </xdr:to>
    <xdr:sp macro="" textlink="">
      <xdr:nvSpPr>
        <xdr:cNvPr id="708" name="円/楕円 707"/>
        <xdr:cNvSpPr/>
      </xdr:nvSpPr>
      <xdr:spPr>
        <a:xfrm>
          <a:off x="16268700" y="168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88123</xdr:rowOff>
    </xdr:from>
    <xdr:ext cx="534377" cy="259045"/>
    <xdr:sp macro="" textlink="">
      <xdr:nvSpPr>
        <xdr:cNvPr id="709" name="公債費該当値テキスト"/>
        <xdr:cNvSpPr txBox="1"/>
      </xdr:nvSpPr>
      <xdr:spPr>
        <a:xfrm>
          <a:off x="16370300" y="167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3849</xdr:rowOff>
    </xdr:from>
    <xdr:to>
      <xdr:col>22</xdr:col>
      <xdr:colOff>415925</xdr:colOff>
      <xdr:row>98</xdr:row>
      <xdr:rowOff>105449</xdr:rowOff>
    </xdr:to>
    <xdr:sp macro="" textlink="">
      <xdr:nvSpPr>
        <xdr:cNvPr id="710" name="円/楕円 709"/>
        <xdr:cNvSpPr/>
      </xdr:nvSpPr>
      <xdr:spPr>
        <a:xfrm>
          <a:off x="154305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96576</xdr:rowOff>
    </xdr:from>
    <xdr:ext cx="534377" cy="259045"/>
    <xdr:sp macro="" textlink="">
      <xdr:nvSpPr>
        <xdr:cNvPr id="711" name="テキスト ボックス 710"/>
        <xdr:cNvSpPr txBox="1"/>
      </xdr:nvSpPr>
      <xdr:spPr>
        <a:xfrm>
          <a:off x="15214111" y="168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155656</xdr:rowOff>
    </xdr:from>
    <xdr:to>
      <xdr:col>21</xdr:col>
      <xdr:colOff>212725</xdr:colOff>
      <xdr:row>98</xdr:row>
      <xdr:rowOff>85806</xdr:rowOff>
    </xdr:to>
    <xdr:sp macro="" textlink="">
      <xdr:nvSpPr>
        <xdr:cNvPr id="712" name="円/楕円 711"/>
        <xdr:cNvSpPr/>
      </xdr:nvSpPr>
      <xdr:spPr>
        <a:xfrm>
          <a:off x="14541500" y="167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76933</xdr:rowOff>
    </xdr:from>
    <xdr:ext cx="534377" cy="259045"/>
    <xdr:sp macro="" textlink="">
      <xdr:nvSpPr>
        <xdr:cNvPr id="713" name="テキスト ボックス 712"/>
        <xdr:cNvSpPr txBox="1"/>
      </xdr:nvSpPr>
      <xdr:spPr>
        <a:xfrm>
          <a:off x="14325111" y="168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152966</xdr:rowOff>
    </xdr:from>
    <xdr:to>
      <xdr:col>20</xdr:col>
      <xdr:colOff>9525</xdr:colOff>
      <xdr:row>98</xdr:row>
      <xdr:rowOff>83116</xdr:rowOff>
    </xdr:to>
    <xdr:sp macro="" textlink="">
      <xdr:nvSpPr>
        <xdr:cNvPr id="714" name="円/楕円 713"/>
        <xdr:cNvSpPr/>
      </xdr:nvSpPr>
      <xdr:spPr>
        <a:xfrm>
          <a:off x="13652500" y="167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74243</xdr:rowOff>
    </xdr:from>
    <xdr:ext cx="534377" cy="259045"/>
    <xdr:sp macro="" textlink="">
      <xdr:nvSpPr>
        <xdr:cNvPr id="715" name="テキスト ボックス 714"/>
        <xdr:cNvSpPr txBox="1"/>
      </xdr:nvSpPr>
      <xdr:spPr>
        <a:xfrm>
          <a:off x="13436111" y="168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155248</xdr:rowOff>
    </xdr:from>
    <xdr:to>
      <xdr:col>18</xdr:col>
      <xdr:colOff>492125</xdr:colOff>
      <xdr:row>98</xdr:row>
      <xdr:rowOff>85398</xdr:rowOff>
    </xdr:to>
    <xdr:sp macro="" textlink="">
      <xdr:nvSpPr>
        <xdr:cNvPr id="716" name="円/楕円 715"/>
        <xdr:cNvSpPr/>
      </xdr:nvSpPr>
      <xdr:spPr>
        <a:xfrm>
          <a:off x="12763500" y="16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76525</xdr:rowOff>
    </xdr:from>
    <xdr:ext cx="534377" cy="259045"/>
    <xdr:sp macro="" textlink="">
      <xdr:nvSpPr>
        <xdr:cNvPr id="717" name="テキスト ボックス 716"/>
        <xdr:cNvSpPr txBox="1"/>
      </xdr:nvSpPr>
      <xdr:spPr>
        <a:xfrm>
          <a:off x="12547111" y="168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を除き、類似団体の平均を下回っている。衛生費は病院事業会計への出資金が増加している。商工費は、企業団地造成事業特別会計への繰出金の増加によるものである。教育費は、図書館整備事業費が減ったが、小中学校等施設整備事業費により増加している。</a:t>
          </a:r>
        </a:p>
        <a:p>
          <a:r>
            <a:rPr kumimoji="1" lang="ja-JP" altLang="en-US" sz="1300">
              <a:latin typeface="ＭＳ Ｐゴシック"/>
            </a:rPr>
            <a:t>今後も繰出金の増加が見込まれるため、特別会計内の計画見直しと経営努力による健全化を進める。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年度以降実質単年度収支は黒字であったが、一般会計の実質収支額が減少したことにより、実質単年度収支が赤字となった。今後も単年度の収入に応じた予算編成ができるよう財政運営の適正化に努める。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実質赤字となった会計はなかった。しかし、下水道事業、介護保険特別会計等は、一般会計からの繰出金に依存している。普通会計だけでなく、特別会計、事業会計における事業の見直しや受益者負担の適正化を行い、市全体として経営が健全なものとな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18513270</v>
      </c>
      <c r="BO4" s="381"/>
      <c r="BP4" s="381"/>
      <c r="BQ4" s="381"/>
      <c r="BR4" s="381"/>
      <c r="BS4" s="381"/>
      <c r="BT4" s="381"/>
      <c r="BU4" s="382"/>
      <c r="BV4" s="380">
        <v>17425214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5.8</v>
      </c>
      <c r="CU4" s="558"/>
      <c r="CV4" s="558"/>
      <c r="CW4" s="558"/>
      <c r="CX4" s="558"/>
      <c r="CY4" s="558"/>
      <c r="CZ4" s="558"/>
      <c r="DA4" s="559"/>
      <c r="DB4" s="557">
        <v>7.6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17669003</v>
      </c>
      <c r="BO5" s="386"/>
      <c r="BP5" s="386"/>
      <c r="BQ5" s="386"/>
      <c r="BR5" s="386"/>
      <c r="BS5" s="386"/>
      <c r="BT5" s="386"/>
      <c r="BU5" s="387"/>
      <c r="BV5" s="385">
        <v>16406092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83.6</v>
      </c>
      <c r="CU5" s="356"/>
      <c r="CV5" s="356"/>
      <c r="CW5" s="356"/>
      <c r="CX5" s="356"/>
      <c r="CY5" s="356"/>
      <c r="CZ5" s="356"/>
      <c r="DA5" s="357"/>
      <c r="DB5" s="355">
        <v>82.7</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844267</v>
      </c>
      <c r="BO6" s="386"/>
      <c r="BP6" s="386"/>
      <c r="BQ6" s="386"/>
      <c r="BR6" s="386"/>
      <c r="BS6" s="386"/>
      <c r="BT6" s="386"/>
      <c r="BU6" s="387"/>
      <c r="BV6" s="385">
        <v>1019122</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86.8</v>
      </c>
      <c r="CU6" s="532"/>
      <c r="CV6" s="532"/>
      <c r="CW6" s="532"/>
      <c r="CX6" s="532"/>
      <c r="CY6" s="532"/>
      <c r="CZ6" s="532"/>
      <c r="DA6" s="533"/>
      <c r="DB6" s="531">
        <v>87.3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214225</v>
      </c>
      <c r="BO7" s="386"/>
      <c r="BP7" s="386"/>
      <c r="BQ7" s="386"/>
      <c r="BR7" s="386"/>
      <c r="BS7" s="386"/>
      <c r="BT7" s="386"/>
      <c r="BU7" s="387"/>
      <c r="BV7" s="385">
        <v>192086</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10785132</v>
      </c>
      <c r="CU7" s="386"/>
      <c r="CV7" s="386"/>
      <c r="CW7" s="386"/>
      <c r="CX7" s="386"/>
      <c r="CY7" s="386"/>
      <c r="CZ7" s="386"/>
      <c r="DA7" s="387"/>
      <c r="DB7" s="385">
        <v>10888924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630042</v>
      </c>
      <c r="BO8" s="386"/>
      <c r="BP8" s="386"/>
      <c r="BQ8" s="386"/>
      <c r="BR8" s="386"/>
      <c r="BS8" s="386"/>
      <c r="BT8" s="386"/>
      <c r="BU8" s="387"/>
      <c r="BV8" s="385">
        <v>827036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0.54</v>
      </c>
      <c r="CU8" s="495"/>
      <c r="CV8" s="495"/>
      <c r="CW8" s="495"/>
      <c r="CX8" s="495"/>
      <c r="CY8" s="495"/>
      <c r="CZ8" s="495"/>
      <c r="DA8" s="496"/>
      <c r="DB8" s="494">
        <v>0.52</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36975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-196994</v>
      </c>
      <c r="BO9" s="386"/>
      <c r="BP9" s="386"/>
      <c r="BQ9" s="386"/>
      <c r="BR9" s="386"/>
      <c r="BS9" s="386"/>
      <c r="BT9" s="386"/>
      <c r="BU9" s="387"/>
      <c r="BV9" s="385">
        <v>-57824</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12.3</v>
      </c>
      <c r="CU9" s="356"/>
      <c r="CV9" s="356"/>
      <c r="CW9" s="356"/>
      <c r="CX9" s="356"/>
      <c r="CY9" s="356"/>
      <c r="CZ9" s="356"/>
      <c r="DA9" s="357"/>
      <c r="DB9" s="355">
        <v>12.2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37852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571480</v>
      </c>
      <c r="BO10" s="386"/>
      <c r="BP10" s="386"/>
      <c r="BQ10" s="386"/>
      <c r="BR10" s="386"/>
      <c r="BS10" s="386"/>
      <c r="BT10" s="386"/>
      <c r="BU10" s="387"/>
      <c r="BV10" s="385">
        <v>562012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37975</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650000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37537</v>
      </c>
      <c r="S13" s="487"/>
      <c r="T13" s="487"/>
      <c r="U13" s="487"/>
      <c r="V13" s="488"/>
      <c r="W13" s="474" t="s">
        <v>123</v>
      </c>
      <c r="X13" s="398"/>
      <c r="Y13" s="398"/>
      <c r="Z13" s="398"/>
      <c r="AA13" s="398"/>
      <c r="AB13" s="399"/>
      <c r="AC13" s="361">
        <v>1638</v>
      </c>
      <c r="AD13" s="362"/>
      <c r="AE13" s="362"/>
      <c r="AF13" s="362"/>
      <c r="AG13" s="363"/>
      <c r="AH13" s="361">
        <v>1765</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-275514</v>
      </c>
      <c r="BO13" s="386"/>
      <c r="BP13" s="386"/>
      <c r="BQ13" s="386"/>
      <c r="BR13" s="386"/>
      <c r="BS13" s="386"/>
      <c r="BT13" s="386"/>
      <c r="BU13" s="387"/>
      <c r="BV13" s="385">
        <v>504188</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10</v>
      </c>
      <c r="CU13" s="356"/>
      <c r="CV13" s="356"/>
      <c r="CW13" s="356"/>
      <c r="CX13" s="356"/>
      <c r="CY13" s="356"/>
      <c r="CZ13" s="356"/>
      <c r="DA13" s="357"/>
      <c r="DB13" s="355">
        <v>11</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38252</v>
      </c>
      <c r="S14" s="487"/>
      <c r="T14" s="487"/>
      <c r="U14" s="487"/>
      <c r="V14" s="488"/>
      <c r="W14" s="489"/>
      <c r="X14" s="401"/>
      <c r="Y14" s="401"/>
      <c r="Z14" s="401"/>
      <c r="AA14" s="401"/>
      <c r="AB14" s="402"/>
      <c r="AC14" s="479">
        <v>9.6999999999999993</v>
      </c>
      <c r="AD14" s="480"/>
      <c r="AE14" s="480"/>
      <c r="AF14" s="480"/>
      <c r="AG14" s="481"/>
      <c r="AH14" s="479">
        <v>10.5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43.9</v>
      </c>
      <c r="CU14" s="458"/>
      <c r="CV14" s="458"/>
      <c r="CW14" s="458"/>
      <c r="CX14" s="458"/>
      <c r="CY14" s="458"/>
      <c r="CZ14" s="458"/>
      <c r="DA14" s="459"/>
      <c r="DB14" s="490">
        <v>58.6</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37840</v>
      </c>
      <c r="S15" s="487"/>
      <c r="T15" s="487"/>
      <c r="U15" s="487"/>
      <c r="V15" s="488"/>
      <c r="W15" s="474" t="s">
        <v>130</v>
      </c>
      <c r="X15" s="398"/>
      <c r="Y15" s="398"/>
      <c r="Z15" s="398"/>
      <c r="AA15" s="398"/>
      <c r="AB15" s="399"/>
      <c r="AC15" s="361">
        <v>5044</v>
      </c>
      <c r="AD15" s="362"/>
      <c r="AE15" s="362"/>
      <c r="AF15" s="362"/>
      <c r="AG15" s="363"/>
      <c r="AH15" s="361">
        <v>4936</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4663861</v>
      </c>
      <c r="BO15" s="381"/>
      <c r="BP15" s="381"/>
      <c r="BQ15" s="381"/>
      <c r="BR15" s="381"/>
      <c r="BS15" s="381"/>
      <c r="BT15" s="381"/>
      <c r="BU15" s="382"/>
      <c r="BV15" s="380">
        <v>4398637</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29.9</v>
      </c>
      <c r="AD16" s="480"/>
      <c r="AE16" s="480"/>
      <c r="AF16" s="480"/>
      <c r="AG16" s="481"/>
      <c r="AH16" s="479">
        <v>29.5</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8459575</v>
      </c>
      <c r="BO16" s="386"/>
      <c r="BP16" s="386"/>
      <c r="BQ16" s="386"/>
      <c r="BR16" s="386"/>
      <c r="BS16" s="386"/>
      <c r="BT16" s="386"/>
      <c r="BU16" s="387"/>
      <c r="BV16" s="385">
        <v>8188495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10165</v>
      </c>
      <c r="AD17" s="362"/>
      <c r="AE17" s="362"/>
      <c r="AF17" s="362"/>
      <c r="AG17" s="363"/>
      <c r="AH17" s="361">
        <v>10055</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5942646</v>
      </c>
      <c r="BO17" s="386"/>
      <c r="BP17" s="386"/>
      <c r="BQ17" s="386"/>
      <c r="BR17" s="386"/>
      <c r="BS17" s="386"/>
      <c r="BT17" s="386"/>
      <c r="BU17" s="387"/>
      <c r="BV17" s="385">
        <v>5588365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125.45</v>
      </c>
      <c r="M18" s="450"/>
      <c r="N18" s="450"/>
      <c r="O18" s="450"/>
      <c r="P18" s="450"/>
      <c r="Q18" s="450"/>
      <c r="R18" s="451"/>
      <c r="S18" s="451"/>
      <c r="T18" s="451"/>
      <c r="U18" s="451"/>
      <c r="V18" s="452"/>
      <c r="W18" s="466"/>
      <c r="X18" s="467"/>
      <c r="Y18" s="467"/>
      <c r="Z18" s="467"/>
      <c r="AA18" s="467"/>
      <c r="AB18" s="475"/>
      <c r="AC18" s="349">
        <v>60.3</v>
      </c>
      <c r="AD18" s="350"/>
      <c r="AE18" s="350"/>
      <c r="AF18" s="350"/>
      <c r="AG18" s="453"/>
      <c r="AH18" s="349">
        <v>60</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9067634</v>
      </c>
      <c r="BO18" s="386"/>
      <c r="BP18" s="386"/>
      <c r="BQ18" s="386"/>
      <c r="BR18" s="386"/>
      <c r="BS18" s="386"/>
      <c r="BT18" s="386"/>
      <c r="BU18" s="387"/>
      <c r="BV18" s="385">
        <v>9336840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295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13105819</v>
      </c>
      <c r="BO19" s="386"/>
      <c r="BP19" s="386"/>
      <c r="BQ19" s="386"/>
      <c r="BR19" s="386"/>
      <c r="BS19" s="386"/>
      <c r="BT19" s="386"/>
      <c r="BU19" s="387"/>
      <c r="BV19" s="385">
        <v>13151553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13839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16213380</v>
      </c>
      <c r="BO23" s="386"/>
      <c r="BP23" s="386"/>
      <c r="BQ23" s="386"/>
      <c r="BR23" s="386"/>
      <c r="BS23" s="386"/>
      <c r="BT23" s="386"/>
      <c r="BU23" s="387"/>
      <c r="BV23" s="385">
        <v>15932519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8800</v>
      </c>
      <c r="R24" s="362"/>
      <c r="S24" s="362"/>
      <c r="T24" s="362"/>
      <c r="U24" s="362"/>
      <c r="V24" s="363"/>
      <c r="W24" s="427"/>
      <c r="X24" s="418"/>
      <c r="Y24" s="419"/>
      <c r="Z24" s="358" t="s">
        <v>154</v>
      </c>
      <c r="AA24" s="359"/>
      <c r="AB24" s="359"/>
      <c r="AC24" s="359"/>
      <c r="AD24" s="359"/>
      <c r="AE24" s="359"/>
      <c r="AF24" s="359"/>
      <c r="AG24" s="360"/>
      <c r="AH24" s="361">
        <v>352</v>
      </c>
      <c r="AI24" s="362"/>
      <c r="AJ24" s="362"/>
      <c r="AK24" s="362"/>
      <c r="AL24" s="363"/>
      <c r="AM24" s="361">
        <v>1057760</v>
      </c>
      <c r="AN24" s="362"/>
      <c r="AO24" s="362"/>
      <c r="AP24" s="362"/>
      <c r="AQ24" s="362"/>
      <c r="AR24" s="363"/>
      <c r="AS24" s="361">
        <v>3005</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14659621</v>
      </c>
      <c r="BO24" s="386"/>
      <c r="BP24" s="386"/>
      <c r="BQ24" s="386"/>
      <c r="BR24" s="386"/>
      <c r="BS24" s="386"/>
      <c r="BT24" s="386"/>
      <c r="BU24" s="387"/>
      <c r="BV24" s="385">
        <v>14058835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7200</v>
      </c>
      <c r="R25" s="362"/>
      <c r="S25" s="362"/>
      <c r="T25" s="362"/>
      <c r="U25" s="362"/>
      <c r="V25" s="363"/>
      <c r="W25" s="427"/>
      <c r="X25" s="418"/>
      <c r="Y25" s="419"/>
      <c r="Z25" s="358" t="s">
        <v>157</v>
      </c>
      <c r="AA25" s="359"/>
      <c r="AB25" s="359"/>
      <c r="AC25" s="359"/>
      <c r="AD25" s="359"/>
      <c r="AE25" s="359"/>
      <c r="AF25" s="359"/>
      <c r="AG25" s="360"/>
      <c r="AH25" s="361">
        <v>72</v>
      </c>
      <c r="AI25" s="362"/>
      <c r="AJ25" s="362"/>
      <c r="AK25" s="362"/>
      <c r="AL25" s="363"/>
      <c r="AM25" s="361">
        <v>213192</v>
      </c>
      <c r="AN25" s="362"/>
      <c r="AO25" s="362"/>
      <c r="AP25" s="362"/>
      <c r="AQ25" s="362"/>
      <c r="AR25" s="363"/>
      <c r="AS25" s="361">
        <v>2961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1812919</v>
      </c>
      <c r="BO25" s="381"/>
      <c r="BP25" s="381"/>
      <c r="BQ25" s="381"/>
      <c r="BR25" s="381"/>
      <c r="BS25" s="381"/>
      <c r="BT25" s="381"/>
      <c r="BU25" s="382"/>
      <c r="BV25" s="380">
        <v>551001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6400</v>
      </c>
      <c r="R26" s="362"/>
      <c r="S26" s="362"/>
      <c r="T26" s="362"/>
      <c r="U26" s="362"/>
      <c r="V26" s="363"/>
      <c r="W26" s="427"/>
      <c r="X26" s="418"/>
      <c r="Y26" s="419"/>
      <c r="Z26" s="358" t="s">
        <v>160</v>
      </c>
      <c r="AA26" s="440"/>
      <c r="AB26" s="440"/>
      <c r="AC26" s="440"/>
      <c r="AD26" s="440"/>
      <c r="AE26" s="440"/>
      <c r="AF26" s="440"/>
      <c r="AG26" s="441"/>
      <c r="AH26" s="361">
        <v>14</v>
      </c>
      <c r="AI26" s="362"/>
      <c r="AJ26" s="362"/>
      <c r="AK26" s="362"/>
      <c r="AL26" s="363"/>
      <c r="AM26" s="361">
        <v>41062</v>
      </c>
      <c r="AN26" s="362"/>
      <c r="AO26" s="362"/>
      <c r="AP26" s="362"/>
      <c r="AQ26" s="362"/>
      <c r="AR26" s="363"/>
      <c r="AS26" s="361">
        <v>2933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4500</v>
      </c>
      <c r="R27" s="362"/>
      <c r="S27" s="362"/>
      <c r="T27" s="362"/>
      <c r="U27" s="362"/>
      <c r="V27" s="363"/>
      <c r="W27" s="427"/>
      <c r="X27" s="418"/>
      <c r="Y27" s="419"/>
      <c r="Z27" s="358" t="s">
        <v>163</v>
      </c>
      <c r="AA27" s="359"/>
      <c r="AB27" s="359"/>
      <c r="AC27" s="359"/>
      <c r="AD27" s="359"/>
      <c r="AE27" s="359"/>
      <c r="AF27" s="359"/>
      <c r="AG27" s="360"/>
      <c r="AH27" s="361">
        <v>27</v>
      </c>
      <c r="AI27" s="362"/>
      <c r="AJ27" s="362"/>
      <c r="AK27" s="362"/>
      <c r="AL27" s="363"/>
      <c r="AM27" s="361">
        <v>83587</v>
      </c>
      <c r="AN27" s="362"/>
      <c r="AO27" s="362"/>
      <c r="AP27" s="362"/>
      <c r="AQ27" s="362"/>
      <c r="AR27" s="363"/>
      <c r="AS27" s="361">
        <v>3096</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416139</v>
      </c>
      <c r="BO27" s="389"/>
      <c r="BP27" s="389"/>
      <c r="BQ27" s="389"/>
      <c r="BR27" s="389"/>
      <c r="BS27" s="389"/>
      <c r="BT27" s="389"/>
      <c r="BU27" s="390"/>
      <c r="BV27" s="388">
        <v>406731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3800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4373362</v>
      </c>
      <c r="BO28" s="381"/>
      <c r="BP28" s="381"/>
      <c r="BQ28" s="381"/>
      <c r="BR28" s="381"/>
      <c r="BS28" s="381"/>
      <c r="BT28" s="381"/>
      <c r="BU28" s="382"/>
      <c r="BV28" s="380">
        <v>4451882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18</v>
      </c>
      <c r="M29" s="362"/>
      <c r="N29" s="362"/>
      <c r="O29" s="362"/>
      <c r="P29" s="363"/>
      <c r="Q29" s="361">
        <v>3500</v>
      </c>
      <c r="R29" s="362"/>
      <c r="S29" s="362"/>
      <c r="T29" s="362"/>
      <c r="U29" s="362"/>
      <c r="V29" s="363"/>
      <c r="W29" s="428"/>
      <c r="X29" s="429"/>
      <c r="Y29" s="430"/>
      <c r="Z29" s="358" t="s">
        <v>170</v>
      </c>
      <c r="AA29" s="359"/>
      <c r="AB29" s="359"/>
      <c r="AC29" s="359"/>
      <c r="AD29" s="359"/>
      <c r="AE29" s="359"/>
      <c r="AF29" s="359"/>
      <c r="AG29" s="360"/>
      <c r="AH29" s="361">
        <v>379</v>
      </c>
      <c r="AI29" s="362"/>
      <c r="AJ29" s="362"/>
      <c r="AK29" s="362"/>
      <c r="AL29" s="363"/>
      <c r="AM29" s="361">
        <v>1141347</v>
      </c>
      <c r="AN29" s="362"/>
      <c r="AO29" s="362"/>
      <c r="AP29" s="362"/>
      <c r="AQ29" s="362"/>
      <c r="AR29" s="363"/>
      <c r="AS29" s="361">
        <v>3011</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1227079</v>
      </c>
      <c r="BO29" s="386"/>
      <c r="BP29" s="386"/>
      <c r="BQ29" s="386"/>
      <c r="BR29" s="386"/>
      <c r="BS29" s="386"/>
      <c r="BT29" s="386"/>
      <c r="BU29" s="387"/>
      <c r="BV29" s="385">
        <v>1184512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95.3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4558703</v>
      </c>
      <c r="BO30" s="389"/>
      <c r="BP30" s="389"/>
      <c r="BQ30" s="389"/>
      <c r="BR30" s="389"/>
      <c r="BS30" s="389"/>
      <c r="BT30" s="389"/>
      <c r="BU30" s="390"/>
      <c r="BV30" s="388">
        <v>3742437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瀬戸内市国民健康保険特別会計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IF('各会計、関係団体の財政状況及び健全化判断比率'!B33="","",'各会計、関係団体の財政状況及び健全化判断比率'!B33)</f>
        <v>瀬戸内市水道事業会計</v>
      </c>
      <c r="AP34" s="344"/>
      <c r="AQ34" s="344"/>
      <c r="AR34" s="344"/>
      <c r="AS34" s="344"/>
      <c r="AT34" s="344"/>
      <c r="AU34" s="344"/>
      <c r="AV34" s="344"/>
      <c r="AW34" s="344"/>
      <c r="AX34" s="344"/>
      <c r="AY34" s="344"/>
      <c r="AZ34" s="344"/>
      <c r="BA34" s="344"/>
      <c r="BB34" s="344"/>
      <c r="BC34" s="344"/>
      <c r="BD34" s="167"/>
      <c r="BE34" s="345">
        <f>IF(BG34="","",MAX(C34:D43,U34:V43,AM34:AN43)+1)</f>
        <v>10</v>
      </c>
      <c r="BF34" s="345"/>
      <c r="BG34" s="344" t="str">
        <f>IF('各会計、関係団体の財政状況及び健全化判断比率'!B36="","",'各会計、関係団体の財政状況及び健全化判断比率'!B36)</f>
        <v>瀬戸内市土地開発事業特別会計</v>
      </c>
      <c r="BH34" s="344"/>
      <c r="BI34" s="344"/>
      <c r="BJ34" s="344"/>
      <c r="BK34" s="344"/>
      <c r="BL34" s="344"/>
      <c r="BM34" s="344"/>
      <c r="BN34" s="344"/>
      <c r="BO34" s="344"/>
      <c r="BP34" s="344"/>
      <c r="BQ34" s="344"/>
      <c r="BR34" s="344"/>
      <c r="BS34" s="344"/>
      <c r="BT34" s="344"/>
      <c r="BU34" s="344"/>
      <c r="BV34" s="167"/>
      <c r="BW34" s="345">
        <f>IF(BY34="","",MAX(C34:D43,U34:V43,AM34:AN43,BE34:BF43)+1)</f>
        <v>12</v>
      </c>
      <c r="BX34" s="345"/>
      <c r="BY34" s="344" t="str">
        <f>IF('各会計、関係団体の財政状況及び健全化判断比率'!B68="","",'各会計、関係団体の財政状況及び健全化判断比率'!B68)</f>
        <v>岡山県市町村総合事務組合（一般会計）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22</v>
      </c>
      <c r="CP34" s="345"/>
      <c r="CQ34" s="344" t="str">
        <f>IF('各会計、関係団体の財政状況及び健全化判断比率'!BS7="","",'各会計、関係団体の財政状況及び健全化判断比率'!BS7)</f>
        <v>（一社）瀬戸内市緑の村公社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瀬戸内市国民健康保険診療施設裳掛診療所特別会計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IF('各会計、関係団体の財政状況及び健全化判断比率'!B34="","",'各会計、関係団体の財政状況及び健全化判断比率'!B34)</f>
        <v>瀬戸内市病院事業会計</v>
      </c>
      <c r="AP35" s="344"/>
      <c r="AQ35" s="344"/>
      <c r="AR35" s="344"/>
      <c r="AS35" s="344"/>
      <c r="AT35" s="344"/>
      <c r="AU35" s="344"/>
      <c r="AV35" s="344"/>
      <c r="AW35" s="344"/>
      <c r="AX35" s="344"/>
      <c r="AY35" s="344"/>
      <c r="AZ35" s="344"/>
      <c r="BA35" s="344"/>
      <c r="BB35" s="344"/>
      <c r="BC35" s="344"/>
      <c r="BD35" s="167"/>
      <c r="BE35" s="345">
        <f t="shared" ref="BE35:BE43" si="1">IF(BG35="","",BE34+1)</f>
        <v>11</v>
      </c>
      <c r="BF35" s="345"/>
      <c r="BG35" s="344" t="str">
        <f>IF('各会計、関係団体の財政状況及び健全化判断比率'!B37="","",'各会計、関係団体の財政状況及び健全化判断比率'!B37)</f>
        <v>瀬戸内市企業団地造成事業特別会計</v>
      </c>
      <c r="BH35" s="344"/>
      <c r="BI35" s="344"/>
      <c r="BJ35" s="344"/>
      <c r="BK35" s="344"/>
      <c r="BL35" s="344"/>
      <c r="BM35" s="344"/>
      <c r="BN35" s="344"/>
      <c r="BO35" s="344"/>
      <c r="BP35" s="344"/>
      <c r="BQ35" s="344"/>
      <c r="BR35" s="344"/>
      <c r="BS35" s="344"/>
      <c r="BT35" s="344"/>
      <c r="BU35" s="344"/>
      <c r="BV35" s="167"/>
      <c r="BW35" s="345">
        <f t="shared" ref="BW35:BW43" si="2">IF(BY35="","",BW34+1)</f>
        <v>13</v>
      </c>
      <c r="BX35" s="345"/>
      <c r="BY35" s="344" t="str">
        <f>IF('各会計、関係団体の財政状況及び健全化判断比率'!B69="","",'各会計、関係団体の財政状況及び健全化判断比率'!B69)</f>
        <v>岡山県市町村総合事務組合（貸付金特別会計）</v>
      </c>
      <c r="BZ35" s="344"/>
      <c r="CA35" s="344"/>
      <c r="CB35" s="344"/>
      <c r="CC35" s="344"/>
      <c r="CD35" s="344"/>
      <c r="CE35" s="344"/>
      <c r="CF35" s="344"/>
      <c r="CG35" s="344"/>
      <c r="CH35" s="344"/>
      <c r="CI35" s="344"/>
      <c r="CJ35" s="344"/>
      <c r="CK35" s="344"/>
      <c r="CL35" s="344"/>
      <c r="CM35" s="344"/>
      <c r="CN35" s="167"/>
      <c r="CO35" s="345">
        <f t="shared" ref="CO35:CO43" si="3">IF(CQ35="","",CO34+1)</f>
        <v>23</v>
      </c>
      <c r="CP35" s="345"/>
      <c r="CQ35" s="344" t="str">
        <f>IF('各会計、関係団体の財政状況及び健全化判断比率'!BS8="","",'各会計、関係団体の財政状況及び健全化判断比率'!BS8)</f>
        <v>（公財）寒風陶芸の里</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瀬戸内市国民健康保険診療施設美和診療所特別会計</v>
      </c>
      <c r="X36" s="344"/>
      <c r="Y36" s="344"/>
      <c r="Z36" s="344"/>
      <c r="AA36" s="344"/>
      <c r="AB36" s="344"/>
      <c r="AC36" s="344"/>
      <c r="AD36" s="344"/>
      <c r="AE36" s="344"/>
      <c r="AF36" s="344"/>
      <c r="AG36" s="344"/>
      <c r="AH36" s="344"/>
      <c r="AI36" s="344"/>
      <c r="AJ36" s="344"/>
      <c r="AK36" s="344"/>
      <c r="AL36" s="167"/>
      <c r="AM36" s="345">
        <f t="shared" si="0"/>
        <v>9</v>
      </c>
      <c r="AN36" s="345"/>
      <c r="AO36" s="344" t="str">
        <f>IF('各会計、関係団体の財政状況及び健全化判断比率'!B35="","",'各会計、関係団体の財政状況及び健全化判断比率'!B35)</f>
        <v>瀬戸内市下水道事業会計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14</v>
      </c>
      <c r="BX36" s="345"/>
      <c r="BY36" s="344" t="str">
        <f>IF('各会計、関係団体の財政状況及び健全化判断比率'!B70="","",'各会計、関係団体の財政状況及び健全化判断比率'!B70)</f>
        <v>岡山県市町村総合事務組合（拠出金事業特別会計）</v>
      </c>
      <c r="BZ36" s="344"/>
      <c r="CA36" s="344"/>
      <c r="CB36" s="344"/>
      <c r="CC36" s="344"/>
      <c r="CD36" s="344"/>
      <c r="CE36" s="344"/>
      <c r="CF36" s="344"/>
      <c r="CG36" s="344"/>
      <c r="CH36" s="344"/>
      <c r="CI36" s="344"/>
      <c r="CJ36" s="344"/>
      <c r="CK36" s="344"/>
      <c r="CL36" s="344"/>
      <c r="CM36" s="344"/>
      <c r="CN36" s="167"/>
      <c r="CO36" s="345">
        <f t="shared" si="3"/>
        <v>24</v>
      </c>
      <c r="CP36" s="345"/>
      <c r="CQ36" s="344" t="str">
        <f>IF('各会計、関係団体の財政状況及び健全化判断比率'!BS9="","",'各会計、関係団体の財政状況及び健全化判断比率'!BS9)</f>
        <v>（一財）瀬戸内市振興公社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瀬戸内市介護保険特別会計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15</v>
      </c>
      <c r="BX37" s="345"/>
      <c r="BY37" s="344" t="str">
        <f>IF('各会計、関係団体の財政状況及び健全化判断比率'!B71="","",'各会計、関係団体の財政状況及び健全化判断比率'!B71)</f>
        <v>岡山県市町村総合事務組合（交通災害共済特別会計）</v>
      </c>
      <c r="BZ37" s="344"/>
      <c r="CA37" s="344"/>
      <c r="CB37" s="344"/>
      <c r="CC37" s="344"/>
      <c r="CD37" s="344"/>
      <c r="CE37" s="344"/>
      <c r="CF37" s="344"/>
      <c r="CG37" s="344"/>
      <c r="CH37" s="344"/>
      <c r="CI37" s="344"/>
      <c r="CJ37" s="344"/>
      <c r="CK37" s="344"/>
      <c r="CL37" s="344"/>
      <c r="CM37" s="344"/>
      <c r="CN37" s="167"/>
      <c r="CO37" s="345">
        <f t="shared" si="3"/>
        <v>25</v>
      </c>
      <c r="CP37" s="345"/>
      <c r="CQ37" s="344" t="str">
        <f>IF('各会計、関係団体の財政状況及び健全化判断比率'!BS10="","",'各会計、関係団体の財政状況及び健全化判断比率'!BS10)</f>
        <v>（有）曙の里おく</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6</v>
      </c>
      <c r="V38" s="345"/>
      <c r="W38" s="344" t="str">
        <f>IF('各会計、関係団体の財政状況及び健全化判断比率'!B32="","",'各会計、関係団体の財政状況及び健全化判断比率'!B32)</f>
        <v>瀬戸内市後期高齢者医療特別会計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16</v>
      </c>
      <c r="BX38" s="345"/>
      <c r="BY38" s="344" t="str">
        <f>IF('各会計、関係団体の財政状況及び健全化判断比率'!B72="","",'各会計、関係団体の財政状況及び健全化判断比率'!B72)</f>
        <v>岡山県市町村税整理組合</v>
      </c>
      <c r="BZ38" s="344"/>
      <c r="CA38" s="344"/>
      <c r="CB38" s="344"/>
      <c r="CC38" s="344"/>
      <c r="CD38" s="344"/>
      <c r="CE38" s="344"/>
      <c r="CF38" s="344"/>
      <c r="CG38" s="344"/>
      <c r="CH38" s="344"/>
      <c r="CI38" s="344"/>
      <c r="CJ38" s="344"/>
      <c r="CK38" s="344"/>
      <c r="CL38" s="344"/>
      <c r="CM38" s="344"/>
      <c r="CN38" s="167"/>
      <c r="CO38" s="345">
        <f t="shared" si="3"/>
        <v>26</v>
      </c>
      <c r="CP38" s="345"/>
      <c r="CQ38" s="344" t="str">
        <f>IF('各会計、関係団体の財政状況及び健全化判断比率'!BS11="","",'各会計、関係団体の財政状況及び健全化判断比率'!BS11)</f>
        <v>（一財）牛窓町水産協会</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17</v>
      </c>
      <c r="BX39" s="345"/>
      <c r="BY39" s="344" t="str">
        <f>IF('各会計、関係団体の財政状況及び健全化判断比率'!B73="","",'各会計、関係団体の財政状況及び健全化判断比率'!B73)</f>
        <v>岡山県後期高齢者医療広域連合（一般会計）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18</v>
      </c>
      <c r="BX40" s="345"/>
      <c r="BY40" s="344" t="str">
        <f>IF('各会計、関係団体の財政状況及び健全化判断比率'!B74="","",'各会計、関係団体の財政状況及び健全化判断比率'!B74)</f>
        <v>岡山県後期高齢者医療広域連合（特別会計）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19</v>
      </c>
      <c r="BX41" s="345"/>
      <c r="BY41" s="344" t="str">
        <f>IF('各会計、関係団体の財政状況及び健全化判断比率'!B75="","",'各会計、関係団体の財政状況及び健全化判断比率'!B75)</f>
        <v>神崎衛生施設組合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20</v>
      </c>
      <c r="BX42" s="345"/>
      <c r="BY42" s="344" t="str">
        <f>IF('各会計、関係団体の財政状況及び健全化判断比率'!B76="","",'各会計、関係団体の財政状況及び健全化判断比率'!B76)</f>
        <v>旭東用排水組合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21</v>
      </c>
      <c r="BX43" s="345"/>
      <c r="BY43" s="344" t="str">
        <f>IF('各会計、関係団体の財政状況及び健全化判断比率'!B77="","",'各会計、関係団体の財政状況及び健全化判断比率'!B77)</f>
        <v>岡山県広域水道企業団</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7.49</v>
      </c>
      <c r="G34" s="33">
        <v>6.85</v>
      </c>
      <c r="H34" s="33">
        <v>7.07</v>
      </c>
      <c r="I34" s="33">
        <v>8.83</v>
      </c>
      <c r="J34" s="34">
        <v>8.51</v>
      </c>
      <c r="K34" s="22"/>
      <c r="L34" s="22"/>
      <c r="M34" s="22"/>
      <c r="N34" s="22"/>
      <c r="O34" s="22"/>
      <c r="P34" s="22"/>
    </row>
    <row r="35" spans="1:16" ht="39" customHeight="1" x14ac:dyDescent="0.15">
      <c r="A35" s="22"/>
      <c r="B35" s="35"/>
      <c r="C35" s="1148" t="s">
        <v>528</v>
      </c>
      <c r="D35" s="1149"/>
      <c r="E35" s="1150"/>
      <c r="F35" s="36">
        <v>5.44</v>
      </c>
      <c r="G35" s="37">
        <v>7.18</v>
      </c>
      <c r="H35" s="37">
        <v>7.16</v>
      </c>
      <c r="I35" s="37">
        <v>8.23</v>
      </c>
      <c r="J35" s="38">
        <v>8.14</v>
      </c>
      <c r="K35" s="22"/>
      <c r="L35" s="22"/>
      <c r="M35" s="22"/>
      <c r="N35" s="22"/>
      <c r="O35" s="22"/>
      <c r="P35" s="22"/>
    </row>
    <row r="36" spans="1:16" ht="39" customHeight="1" x14ac:dyDescent="0.15">
      <c r="A36" s="22"/>
      <c r="B36" s="35"/>
      <c r="C36" s="1148" t="s">
        <v>529</v>
      </c>
      <c r="D36" s="1149"/>
      <c r="E36" s="1150"/>
      <c r="F36" s="36">
        <v>3.46</v>
      </c>
      <c r="G36" s="37">
        <v>4.21</v>
      </c>
      <c r="H36" s="37">
        <v>8.1</v>
      </c>
      <c r="I36" s="37">
        <v>7.59</v>
      </c>
      <c r="J36" s="38">
        <v>5.84</v>
      </c>
      <c r="K36" s="22"/>
      <c r="L36" s="22"/>
      <c r="M36" s="22"/>
      <c r="N36" s="22"/>
      <c r="O36" s="22"/>
      <c r="P36" s="22"/>
    </row>
    <row r="37" spans="1:16" ht="39" customHeight="1" x14ac:dyDescent="0.15">
      <c r="A37" s="22"/>
      <c r="B37" s="35"/>
      <c r="C37" s="1148" t="s">
        <v>530</v>
      </c>
      <c r="D37" s="1149"/>
      <c r="E37" s="1150"/>
      <c r="F37" s="36" t="s">
        <v>482</v>
      </c>
      <c r="G37" s="37" t="s">
        <v>482</v>
      </c>
      <c r="H37" s="37" t="s">
        <v>482</v>
      </c>
      <c r="I37" s="37" t="s">
        <v>482</v>
      </c>
      <c r="J37" s="38">
        <v>3.76</v>
      </c>
      <c r="K37" s="22"/>
      <c r="L37" s="22"/>
      <c r="M37" s="22"/>
      <c r="N37" s="22"/>
      <c r="O37" s="22"/>
      <c r="P37" s="22"/>
    </row>
    <row r="38" spans="1:16" ht="39" customHeight="1" x14ac:dyDescent="0.15">
      <c r="A38" s="22"/>
      <c r="B38" s="35"/>
      <c r="C38" s="1148" t="s">
        <v>531</v>
      </c>
      <c r="D38" s="1149"/>
      <c r="E38" s="1150"/>
      <c r="F38" s="36">
        <v>0.13</v>
      </c>
      <c r="G38" s="37">
        <v>0.87</v>
      </c>
      <c r="H38" s="37">
        <v>0.33</v>
      </c>
      <c r="I38" s="37">
        <v>0.72</v>
      </c>
      <c r="J38" s="38">
        <v>0.8</v>
      </c>
      <c r="K38" s="22"/>
      <c r="L38" s="22"/>
      <c r="M38" s="22"/>
      <c r="N38" s="22"/>
      <c r="O38" s="22"/>
      <c r="P38" s="22"/>
    </row>
    <row r="39" spans="1:16" ht="39" customHeight="1" x14ac:dyDescent="0.15">
      <c r="A39" s="22"/>
      <c r="B39" s="35"/>
      <c r="C39" s="1148" t="s">
        <v>532</v>
      </c>
      <c r="D39" s="1149"/>
      <c r="E39" s="1150"/>
      <c r="F39" s="36">
        <v>0</v>
      </c>
      <c r="G39" s="37">
        <v>0.27</v>
      </c>
      <c r="H39" s="37">
        <v>0.18</v>
      </c>
      <c r="I39" s="37">
        <v>0.09</v>
      </c>
      <c r="J39" s="38">
        <v>0.39</v>
      </c>
      <c r="K39" s="22"/>
      <c r="L39" s="22"/>
      <c r="M39" s="22"/>
      <c r="N39" s="22"/>
      <c r="O39" s="22"/>
      <c r="P39" s="22"/>
    </row>
    <row r="40" spans="1:16" ht="39" customHeight="1" x14ac:dyDescent="0.15">
      <c r="A40" s="22"/>
      <c r="B40" s="35"/>
      <c r="C40" s="1148" t="s">
        <v>533</v>
      </c>
      <c r="D40" s="1149"/>
      <c r="E40" s="1150"/>
      <c r="F40" s="36">
        <v>0.76</v>
      </c>
      <c r="G40" s="37">
        <v>0.27</v>
      </c>
      <c r="H40" s="37">
        <v>0.39</v>
      </c>
      <c r="I40" s="37">
        <v>0.27</v>
      </c>
      <c r="J40" s="38">
        <v>0.24</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536</v>
      </c>
      <c r="D43" s="1152"/>
      <c r="E43" s="1153"/>
      <c r="F43" s="41">
        <v>0.02</v>
      </c>
      <c r="G43" s="42">
        <v>0.04</v>
      </c>
      <c r="H43" s="42">
        <v>0.18</v>
      </c>
      <c r="I43" s="42">
        <v>3.11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1852</v>
      </c>
      <c r="L45" s="60">
        <v>1867</v>
      </c>
      <c r="M45" s="60">
        <v>1829</v>
      </c>
      <c r="N45" s="60">
        <v>1619</v>
      </c>
      <c r="O45" s="61">
        <v>1628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v>7</v>
      </c>
      <c r="M47" s="64">
        <v>7</v>
      </c>
      <c r="N47" s="64">
        <v>7</v>
      </c>
      <c r="O47" s="65">
        <v>7</v>
      </c>
      <c r="P47" s="48"/>
      <c r="Q47" s="48"/>
      <c r="R47" s="48"/>
      <c r="S47" s="48"/>
      <c r="T47" s="48"/>
      <c r="U47" s="48"/>
    </row>
    <row r="48" spans="1:21" ht="30.75" customHeight="1" x14ac:dyDescent="0.15">
      <c r="A48" s="48"/>
      <c r="B48" s="1166"/>
      <c r="C48" s="1167"/>
      <c r="D48" s="62"/>
      <c r="E48" s="1158" t="s">
        <v>15</v>
      </c>
      <c r="F48" s="1158"/>
      <c r="G48" s="1158"/>
      <c r="H48" s="1158"/>
      <c r="I48" s="1158"/>
      <c r="J48" s="1159"/>
      <c r="K48" s="63">
        <v>573</v>
      </c>
      <c r="L48" s="64">
        <v>658</v>
      </c>
      <c r="M48" s="64">
        <v>818</v>
      </c>
      <c r="N48" s="64">
        <v>946</v>
      </c>
      <c r="O48" s="65">
        <v>975</v>
      </c>
      <c r="P48" s="48"/>
      <c r="Q48" s="48"/>
      <c r="R48" s="48"/>
      <c r="S48" s="48"/>
      <c r="T48" s="48"/>
      <c r="U48" s="48"/>
    </row>
    <row r="49" spans="1:21" ht="30.75" customHeight="1" x14ac:dyDescent="0.15">
      <c r="A49" s="48"/>
      <c r="B49" s="1166"/>
      <c r="C49" s="1167"/>
      <c r="D49" s="62"/>
      <c r="E49" s="1158" t="s">
        <v>16</v>
      </c>
      <c r="F49" s="1158"/>
      <c r="G49" s="1158"/>
      <c r="H49" s="1158"/>
      <c r="I49" s="1158"/>
      <c r="J49" s="1159"/>
      <c r="K49" s="63">
        <v>5</v>
      </c>
      <c r="L49" s="64">
        <v>5</v>
      </c>
      <c r="M49" s="64">
        <v>5</v>
      </c>
      <c r="N49" s="64">
        <v>5</v>
      </c>
      <c r="O49" s="65">
        <v>5</v>
      </c>
      <c r="P49" s="48"/>
      <c r="Q49" s="48"/>
      <c r="R49" s="48"/>
      <c r="S49" s="48"/>
      <c r="T49" s="48"/>
      <c r="U49" s="48"/>
    </row>
    <row r="50" spans="1:21" ht="30.75" customHeight="1" x14ac:dyDescent="0.15">
      <c r="A50" s="48"/>
      <c r="B50" s="1166"/>
      <c r="C50" s="1167"/>
      <c r="D50" s="62"/>
      <c r="E50" s="1158" t="s">
        <v>17</v>
      </c>
      <c r="F50" s="1158"/>
      <c r="G50" s="1158"/>
      <c r="H50" s="1158"/>
      <c r="I50" s="1158"/>
      <c r="J50" s="1159"/>
      <c r="K50" s="63">
        <v>426</v>
      </c>
      <c r="L50" s="64">
        <v>407</v>
      </c>
      <c r="M50" s="64">
        <v>58</v>
      </c>
      <c r="N50" s="64">
        <v>50</v>
      </c>
      <c r="O50" s="65">
        <v>41</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1613</v>
      </c>
      <c r="L52" s="64">
        <v>1694</v>
      </c>
      <c r="M52" s="64">
        <v>1821</v>
      </c>
      <c r="N52" s="64">
        <v>1723</v>
      </c>
      <c r="O52" s="65">
        <v>1700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1243</v>
      </c>
      <c r="L53" s="69">
        <v>1250</v>
      </c>
      <c r="M53" s="69">
        <v>896</v>
      </c>
      <c r="N53" s="69">
        <v>904</v>
      </c>
      <c r="O53" s="70">
        <v>956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sqref="A1:XFD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16140</v>
      </c>
      <c r="J41" s="83">
        <v>16289</v>
      </c>
      <c r="K41" s="83">
        <v>15837</v>
      </c>
      <c r="L41" s="83">
        <v>15933</v>
      </c>
      <c r="M41" s="84">
        <v>16213</v>
      </c>
    </row>
    <row r="42" spans="2:13" ht="27.75" customHeight="1" x14ac:dyDescent="0.15">
      <c r="B42" s="1174"/>
      <c r="C42" s="1175"/>
      <c r="D42" s="85"/>
      <c r="E42" s="1178" t="s">
        <v>26</v>
      </c>
      <c r="F42" s="1178"/>
      <c r="G42" s="1178"/>
      <c r="H42" s="1179"/>
      <c r="I42" s="86">
        <v>671</v>
      </c>
      <c r="J42" s="87">
        <v>388</v>
      </c>
      <c r="K42" s="87">
        <v>317</v>
      </c>
      <c r="L42" s="87">
        <v>255</v>
      </c>
      <c r="M42" s="88">
        <v>200</v>
      </c>
    </row>
    <row r="43" spans="2:13" ht="27.75" customHeight="1" x14ac:dyDescent="0.15">
      <c r="B43" s="1174"/>
      <c r="C43" s="1175"/>
      <c r="D43" s="85"/>
      <c r="E43" s="1178" t="s">
        <v>27</v>
      </c>
      <c r="F43" s="1178"/>
      <c r="G43" s="1178"/>
      <c r="H43" s="1179"/>
      <c r="I43" s="86">
        <v>13690</v>
      </c>
      <c r="J43" s="87">
        <v>14805</v>
      </c>
      <c r="K43" s="87">
        <v>15120</v>
      </c>
      <c r="L43" s="87">
        <v>16112</v>
      </c>
      <c r="M43" s="88">
        <v>15855</v>
      </c>
    </row>
    <row r="44" spans="2:13" ht="27.75" customHeight="1" x14ac:dyDescent="0.15">
      <c r="B44" s="1174"/>
      <c r="C44" s="1175"/>
      <c r="D44" s="85"/>
      <c r="E44" s="1178" t="s">
        <v>28</v>
      </c>
      <c r="F44" s="1178"/>
      <c r="G44" s="1178"/>
      <c r="H44" s="1179"/>
      <c r="I44" s="86">
        <v>13</v>
      </c>
      <c r="J44" s="87">
        <v>11</v>
      </c>
      <c r="K44" s="87">
        <v>9</v>
      </c>
      <c r="L44" s="87">
        <v>6</v>
      </c>
      <c r="M44" s="88">
        <v>4</v>
      </c>
    </row>
    <row r="45" spans="2:13" ht="27.75" customHeight="1" x14ac:dyDescent="0.15">
      <c r="B45" s="1174"/>
      <c r="C45" s="1175"/>
      <c r="D45" s="85"/>
      <c r="E45" s="1178" t="s">
        <v>29</v>
      </c>
      <c r="F45" s="1178"/>
      <c r="G45" s="1178"/>
      <c r="H45" s="1179"/>
      <c r="I45" s="86">
        <v>2163</v>
      </c>
      <c r="J45" s="87">
        <v>1941</v>
      </c>
      <c r="K45" s="87">
        <v>1804</v>
      </c>
      <c r="L45" s="87">
        <v>1602</v>
      </c>
      <c r="M45" s="88">
        <v>1508</v>
      </c>
    </row>
    <row r="46" spans="2:13" ht="27.75" customHeight="1" x14ac:dyDescent="0.15">
      <c r="B46" s="1174"/>
      <c r="C46" s="1175"/>
      <c r="D46" s="89"/>
      <c r="E46" s="1178" t="s">
        <v>30</v>
      </c>
      <c r="F46" s="1178"/>
      <c r="G46" s="1178"/>
      <c r="H46" s="1179"/>
      <c r="I46" s="86" t="s">
        <v>482</v>
      </c>
      <c r="J46" s="87" t="s">
        <v>482</v>
      </c>
      <c r="K46" s="87" t="s">
        <v>482</v>
      </c>
      <c r="L46" s="87" t="s">
        <v>482</v>
      </c>
      <c r="M46" s="88" t="s">
        <v>482</v>
      </c>
    </row>
    <row r="47" spans="2:13" ht="27.75" customHeight="1" x14ac:dyDescent="0.15">
      <c r="B47" s="1174"/>
      <c r="C47" s="1175"/>
      <c r="D47" s="90"/>
      <c r="E47" s="1188" t="s">
        <v>31</v>
      </c>
      <c r="F47" s="1189"/>
      <c r="G47" s="1189"/>
      <c r="H47" s="1190"/>
      <c r="I47" s="86" t="s">
        <v>482</v>
      </c>
      <c r="J47" s="87" t="s">
        <v>482</v>
      </c>
      <c r="K47" s="87" t="s">
        <v>482</v>
      </c>
      <c r="L47" s="87" t="s">
        <v>482</v>
      </c>
      <c r="M47" s="88" t="s">
        <v>482</v>
      </c>
    </row>
    <row r="48" spans="2:13" ht="27.75" customHeight="1" x14ac:dyDescent="0.15">
      <c r="B48" s="1174"/>
      <c r="C48" s="1175"/>
      <c r="D48" s="85"/>
      <c r="E48" s="1178" t="s">
        <v>32</v>
      </c>
      <c r="F48" s="1178"/>
      <c r="G48" s="1178"/>
      <c r="H48" s="1179"/>
      <c r="I48" s="86" t="s">
        <v>482</v>
      </c>
      <c r="J48" s="87" t="s">
        <v>482</v>
      </c>
      <c r="K48" s="87" t="s">
        <v>482</v>
      </c>
      <c r="L48" s="87" t="s">
        <v>482</v>
      </c>
      <c r="M48" s="88" t="s">
        <v>482</v>
      </c>
    </row>
    <row r="49" spans="2:13" ht="27.75" customHeight="1" x14ac:dyDescent="0.15">
      <c r="B49" s="1176"/>
      <c r="C49" s="1177"/>
      <c r="D49" s="85"/>
      <c r="E49" s="1178" t="s">
        <v>33</v>
      </c>
      <c r="F49" s="1178"/>
      <c r="G49" s="1178"/>
      <c r="H49" s="1179"/>
      <c r="I49" s="86" t="s">
        <v>482</v>
      </c>
      <c r="J49" s="87" t="s">
        <v>482</v>
      </c>
      <c r="K49" s="87" t="s">
        <v>482</v>
      </c>
      <c r="L49" s="87" t="s">
        <v>482</v>
      </c>
      <c r="M49" s="88" t="s">
        <v>482</v>
      </c>
    </row>
    <row r="50" spans="2:13" ht="27.75" customHeight="1" x14ac:dyDescent="0.15">
      <c r="B50" s="1172" t="s">
        <v>34</v>
      </c>
      <c r="C50" s="1173"/>
      <c r="D50" s="91"/>
      <c r="E50" s="1178" t="s">
        <v>35</v>
      </c>
      <c r="F50" s="1178"/>
      <c r="G50" s="1178"/>
      <c r="H50" s="1179"/>
      <c r="I50" s="86">
        <v>5608</v>
      </c>
      <c r="J50" s="87">
        <v>6524</v>
      </c>
      <c r="K50" s="87">
        <v>7460</v>
      </c>
      <c r="L50" s="87">
        <v>8468</v>
      </c>
      <c r="M50" s="88">
        <v>9233</v>
      </c>
    </row>
    <row r="51" spans="2:13" ht="27.75" customHeight="1" x14ac:dyDescent="0.15">
      <c r="B51" s="1174"/>
      <c r="C51" s="1175"/>
      <c r="D51" s="85"/>
      <c r="E51" s="1178" t="s">
        <v>36</v>
      </c>
      <c r="F51" s="1178"/>
      <c r="G51" s="1178"/>
      <c r="H51" s="1179"/>
      <c r="I51" s="86">
        <v>295</v>
      </c>
      <c r="J51" s="87">
        <v>294</v>
      </c>
      <c r="K51" s="87">
        <v>282</v>
      </c>
      <c r="L51" s="87">
        <v>315</v>
      </c>
      <c r="M51" s="88">
        <v>529</v>
      </c>
    </row>
    <row r="52" spans="2:13" ht="27.75" customHeight="1" x14ac:dyDescent="0.15">
      <c r="B52" s="1176"/>
      <c r="C52" s="1177"/>
      <c r="D52" s="85"/>
      <c r="E52" s="1178" t="s">
        <v>37</v>
      </c>
      <c r="F52" s="1178"/>
      <c r="G52" s="1178"/>
      <c r="H52" s="1179"/>
      <c r="I52" s="86">
        <v>18857</v>
      </c>
      <c r="J52" s="87">
        <v>19131</v>
      </c>
      <c r="K52" s="87">
        <v>19150</v>
      </c>
      <c r="L52" s="87">
        <v>19737</v>
      </c>
      <c r="M52" s="88">
        <v>20019</v>
      </c>
    </row>
    <row r="53" spans="2:13" ht="27.75" customHeight="1" thickBot="1" x14ac:dyDescent="0.2">
      <c r="B53" s="1180" t="s">
        <v>21</v>
      </c>
      <c r="C53" s="1181"/>
      <c r="D53" s="92"/>
      <c r="E53" s="1182" t="s">
        <v>38</v>
      </c>
      <c r="F53" s="1182"/>
      <c r="G53" s="1182"/>
      <c r="H53" s="1183"/>
      <c r="I53" s="93">
        <v>7917</v>
      </c>
      <c r="J53" s="94">
        <v>7485</v>
      </c>
      <c r="K53" s="94">
        <v>6195</v>
      </c>
      <c r="L53" s="94">
        <v>5388</v>
      </c>
      <c r="M53" s="95">
        <v>4000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566</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566</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565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560</v>
      </c>
      <c r="I42" s="1235"/>
      <c r="J42" s="1235"/>
      <c r="K42" s="1235"/>
      <c r="L42" s="246"/>
      <c r="M42" s="246"/>
      <c r="N42" s="246"/>
      <c r="O42" s="246"/>
    </row>
    <row r="43" spans="2:17" ht="13.5" x14ac:dyDescent="0.15">
      <c r="B43" s="250"/>
      <c r="C43" s="246"/>
      <c r="D43" s="246"/>
      <c r="E43" s="246"/>
      <c r="F43" s="246"/>
      <c r="G43" s="1234"/>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564</v>
      </c>
    </row>
    <row r="50" spans="1:17" ht="13.5" x14ac:dyDescent="0.15">
      <c r="B50" s="250"/>
      <c r="C50" s="246"/>
      <c r="D50" s="246"/>
      <c r="E50" s="246"/>
      <c r="F50" s="246"/>
      <c r="G50" s="1219"/>
      <c r="H50" s="1218"/>
      <c r="I50" s="1218"/>
      <c r="J50" s="1217"/>
      <c r="K50" s="1216" t="s">
        <v>521</v>
      </c>
      <c r="L50" s="1216" t="s">
        <v>522</v>
      </c>
      <c r="M50" s="1216" t="s">
        <v>523</v>
      </c>
      <c r="N50" s="1216" t="s">
        <v>524</v>
      </c>
      <c r="O50" s="1216" t="s">
        <v>525</v>
      </c>
    </row>
    <row r="51" spans="1:17" ht="13.5" x14ac:dyDescent="0.15">
      <c r="B51" s="250"/>
      <c r="C51" s="246"/>
      <c r="D51" s="246"/>
      <c r="E51" s="246"/>
      <c r="F51" s="246"/>
      <c r="G51" s="1215" t="s">
        <v>557</v>
      </c>
      <c r="H51" s="1214"/>
      <c r="I51" s="1213" t="s">
        <v>555</v>
      </c>
      <c r="J51" s="1213"/>
      <c r="K51" s="1247"/>
      <c r="L51" s="1247"/>
      <c r="M51" s="1247"/>
      <c r="N51" s="1247"/>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563</v>
      </c>
      <c r="J53" s="1203"/>
      <c r="K53" s="1246"/>
      <c r="L53" s="1246"/>
      <c r="M53" s="1246"/>
      <c r="N53" s="1246"/>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556</v>
      </c>
      <c r="H55" s="1204"/>
      <c r="I55" s="1203" t="s">
        <v>555</v>
      </c>
      <c r="J55" s="1203"/>
      <c r="K55" s="1247"/>
      <c r="L55" s="1247"/>
      <c r="M55" s="1247"/>
      <c r="N55" s="1247"/>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562</v>
      </c>
      <c r="J57" s="1195"/>
      <c r="K57" s="1246"/>
      <c r="L57" s="1246"/>
      <c r="M57" s="1246"/>
      <c r="N57" s="1246"/>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560</v>
      </c>
      <c r="I64" s="1235"/>
      <c r="J64" s="1235"/>
      <c r="K64" s="1235"/>
      <c r="L64" s="246"/>
      <c r="M64" s="246"/>
      <c r="N64" s="246"/>
      <c r="O64" s="246"/>
    </row>
    <row r="65" spans="2:30" ht="13.5" x14ac:dyDescent="0.15">
      <c r="B65" s="250"/>
      <c r="C65" s="246"/>
      <c r="D65" s="246"/>
      <c r="E65" s="246"/>
      <c r="F65" s="246"/>
      <c r="G65" s="1234" t="s">
        <v>559</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558</v>
      </c>
      <c r="I71" s="1223"/>
      <c r="J71" s="1222"/>
      <c r="K71" s="1222"/>
      <c r="L71" s="1221"/>
      <c r="M71" s="1222"/>
      <c r="N71" s="1221"/>
      <c r="O71" s="1220"/>
    </row>
    <row r="72" spans="2:30" ht="13.5" x14ac:dyDescent="0.15">
      <c r="B72" s="250"/>
      <c r="C72" s="246"/>
      <c r="D72" s="246"/>
      <c r="E72" s="246"/>
      <c r="F72" s="246"/>
      <c r="G72" s="1219"/>
      <c r="H72" s="1218"/>
      <c r="I72" s="1218"/>
      <c r="J72" s="1217"/>
      <c r="K72" s="1216" t="s">
        <v>521</v>
      </c>
      <c r="L72" s="1216" t="s">
        <v>522</v>
      </c>
      <c r="M72" s="1216" t="s">
        <v>523</v>
      </c>
      <c r="N72" s="1216" t="s">
        <v>524</v>
      </c>
      <c r="O72" s="1216" t="s">
        <v>525</v>
      </c>
    </row>
    <row r="73" spans="2:30" ht="13.5" x14ac:dyDescent="0.15">
      <c r="B73" s="250"/>
      <c r="C73" s="246"/>
      <c r="D73" s="246"/>
      <c r="E73" s="246"/>
      <c r="F73" s="246"/>
      <c r="G73" s="1215" t="s">
        <v>557</v>
      </c>
      <c r="H73" s="1214"/>
      <c r="I73" s="1213" t="s">
        <v>555</v>
      </c>
      <c r="J73" s="1213"/>
      <c r="K73" s="1202">
        <v>86.3</v>
      </c>
      <c r="L73" s="1202">
        <v>80.599999999999994</v>
      </c>
      <c r="M73" s="1201">
        <v>67.900000000000006</v>
      </c>
      <c r="N73" s="1201">
        <v>58.6</v>
      </c>
      <c r="O73" s="1201">
        <v>43.9</v>
      </c>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554</v>
      </c>
      <c r="J75" s="1203"/>
      <c r="K75" s="1209">
        <v>14.3</v>
      </c>
      <c r="L75" s="1209">
        <v>13.7</v>
      </c>
      <c r="M75" s="1209">
        <v>12.2</v>
      </c>
      <c r="N75" s="1209">
        <v>11</v>
      </c>
      <c r="O75" s="1209">
        <v>10</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556</v>
      </c>
      <c r="H77" s="1204"/>
      <c r="I77" s="1203" t="s">
        <v>555</v>
      </c>
      <c r="J77" s="1203"/>
      <c r="K77" s="1202">
        <v>76.2</v>
      </c>
      <c r="L77" s="1202">
        <v>65.3</v>
      </c>
      <c r="M77" s="1201">
        <v>60.8</v>
      </c>
      <c r="N77" s="1201">
        <v>58.5</v>
      </c>
      <c r="O77" s="1201">
        <v>54.6</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554</v>
      </c>
      <c r="J79" s="1195"/>
      <c r="K79" s="1194">
        <v>12.8</v>
      </c>
      <c r="L79" s="1194">
        <v>12</v>
      </c>
      <c r="M79" s="1194">
        <v>11.1</v>
      </c>
      <c r="N79" s="1194">
        <v>10.7</v>
      </c>
      <c r="O79" s="1194">
        <v>10</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N75:N76"/>
    <mergeCell ref="O75:O76"/>
    <mergeCell ref="K75:K76"/>
    <mergeCell ref="L75:L76"/>
    <mergeCell ref="M75:M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N53:N54"/>
    <mergeCell ref="O53:O54"/>
    <mergeCell ref="K53:K54"/>
    <mergeCell ref="L53:L54"/>
    <mergeCell ref="M53:M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5" zoomScale="40" zoomScaleNormal="4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5" zoomScale="40" zoomScaleNormal="4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43845</v>
      </c>
      <c r="E3" s="118"/>
      <c r="F3" s="119">
        <v>75709</v>
      </c>
      <c r="G3" s="120"/>
      <c r="H3" s="121"/>
    </row>
    <row r="4" spans="1:8" x14ac:dyDescent="0.15">
      <c r="A4" s="122"/>
      <c r="B4" s="123"/>
      <c r="C4" s="124"/>
      <c r="D4" s="125">
        <v>33267</v>
      </c>
      <c r="E4" s="126"/>
      <c r="F4" s="127">
        <v>35212</v>
      </c>
      <c r="G4" s="128"/>
      <c r="H4" s="129"/>
    </row>
    <row r="5" spans="1:8" x14ac:dyDescent="0.15">
      <c r="A5" s="110" t="s">
        <v>515</v>
      </c>
      <c r="B5" s="115"/>
      <c r="C5" s="116"/>
      <c r="D5" s="117">
        <v>50775</v>
      </c>
      <c r="E5" s="118"/>
      <c r="F5" s="119">
        <v>90961</v>
      </c>
      <c r="G5" s="120"/>
      <c r="H5" s="121"/>
    </row>
    <row r="6" spans="1:8" x14ac:dyDescent="0.15">
      <c r="A6" s="122"/>
      <c r="B6" s="123"/>
      <c r="C6" s="124"/>
      <c r="D6" s="125">
        <v>31212</v>
      </c>
      <c r="E6" s="126"/>
      <c r="F6" s="127">
        <v>37720</v>
      </c>
      <c r="G6" s="128"/>
      <c r="H6" s="129"/>
    </row>
    <row r="7" spans="1:8" x14ac:dyDescent="0.15">
      <c r="A7" s="110" t="s">
        <v>516</v>
      </c>
      <c r="B7" s="115"/>
      <c r="C7" s="116"/>
      <c r="D7" s="117">
        <v>29189</v>
      </c>
      <c r="E7" s="118"/>
      <c r="F7" s="119">
        <v>106614</v>
      </c>
      <c r="G7" s="120"/>
      <c r="H7" s="121"/>
    </row>
    <row r="8" spans="1:8" x14ac:dyDescent="0.15">
      <c r="A8" s="122"/>
      <c r="B8" s="123"/>
      <c r="C8" s="124"/>
      <c r="D8" s="125">
        <v>20703</v>
      </c>
      <c r="E8" s="126"/>
      <c r="F8" s="127">
        <v>45545</v>
      </c>
      <c r="G8" s="128"/>
      <c r="H8" s="129"/>
    </row>
    <row r="9" spans="1:8" x14ac:dyDescent="0.15">
      <c r="A9" s="110" t="s">
        <v>517</v>
      </c>
      <c r="B9" s="115"/>
      <c r="C9" s="116"/>
      <c r="D9" s="117">
        <v>40442</v>
      </c>
      <c r="E9" s="118"/>
      <c r="F9" s="119">
        <v>85459</v>
      </c>
      <c r="G9" s="120"/>
      <c r="H9" s="121"/>
    </row>
    <row r="10" spans="1:8" x14ac:dyDescent="0.15">
      <c r="A10" s="122"/>
      <c r="B10" s="123"/>
      <c r="C10" s="124"/>
      <c r="D10" s="125">
        <v>31793</v>
      </c>
      <c r="E10" s="126"/>
      <c r="F10" s="127">
        <v>44378</v>
      </c>
      <c r="G10" s="128"/>
      <c r="H10" s="129"/>
    </row>
    <row r="11" spans="1:8" x14ac:dyDescent="0.15">
      <c r="A11" s="110" t="s">
        <v>518</v>
      </c>
      <c r="B11" s="115"/>
      <c r="C11" s="116"/>
      <c r="D11" s="117">
        <v>46727</v>
      </c>
      <c r="E11" s="118"/>
      <c r="F11" s="119">
        <v>83280</v>
      </c>
      <c r="G11" s="120"/>
      <c r="H11" s="121"/>
    </row>
    <row r="12" spans="1:8" x14ac:dyDescent="0.15">
      <c r="A12" s="122"/>
      <c r="B12" s="123"/>
      <c r="C12" s="130"/>
      <c r="D12" s="125">
        <v>35841</v>
      </c>
      <c r="E12" s="126"/>
      <c r="F12" s="127">
        <v>43123</v>
      </c>
      <c r="G12" s="128"/>
      <c r="H12" s="129"/>
    </row>
    <row r="13" spans="1:8" x14ac:dyDescent="0.15">
      <c r="A13" s="110"/>
      <c r="B13" s="115"/>
      <c r="C13" s="131"/>
      <c r="D13" s="132">
        <v>42196</v>
      </c>
      <c r="E13" s="133"/>
      <c r="F13" s="134">
        <v>88405</v>
      </c>
      <c r="G13" s="135"/>
      <c r="H13" s="121"/>
    </row>
    <row r="14" spans="1:8" x14ac:dyDescent="0.15">
      <c r="A14" s="122"/>
      <c r="B14" s="123"/>
      <c r="C14" s="124"/>
      <c r="D14" s="125">
        <v>30563</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3.46</v>
      </c>
      <c r="C19" s="136">
        <f>ROUND(VALUE(SUBSTITUTE(実質収支比率等に係る経年分析!G$48,"▲","-")),2)</f>
        <v>4.21</v>
      </c>
      <c r="D19" s="136">
        <f>ROUND(VALUE(SUBSTITUTE(実質収支比率等に係る経年分析!H$48,"▲","-")),2)</f>
        <v>8.1</v>
      </c>
      <c r="E19" s="136">
        <f>ROUND(VALUE(SUBSTITUTE(実質収支比率等に係る経年分析!I$48,"▲","-")),2)</f>
        <v>7.6</v>
      </c>
      <c r="F19" s="136">
        <f>ROUND(VALUE(SUBSTITUTE(実質収支比率等に係る経年分析!J$48,"▲","-")),2)</f>
        <v>5.84</v>
      </c>
    </row>
    <row r="20" spans="1:11" x14ac:dyDescent="0.15">
      <c r="A20" s="136" t="s">
        <v>43</v>
      </c>
      <c r="B20" s="136">
        <f>ROUND(VALUE(SUBSTITUTE(実質収支比率等に係る経年分析!F$47,"▲","-")),2)</f>
        <v>26.95</v>
      </c>
      <c r="C20" s="136">
        <f>ROUND(VALUE(SUBSTITUTE(実質収支比率等に係る経年分析!G$47,"▲","-")),2)</f>
        <v>31.85</v>
      </c>
      <c r="D20" s="136">
        <f>ROUND(VALUE(SUBSTITUTE(実質収支比率等に係る経年分析!H$47,"▲","-")),2)</f>
        <v>35.619999999999997</v>
      </c>
      <c r="E20" s="136">
        <f>ROUND(VALUE(SUBSTITUTE(実質収支比率等に係る経年分析!I$47,"▲","-")),2)</f>
        <v>40.880000000000003</v>
      </c>
      <c r="F20" s="136">
        <f>ROUND(VALUE(SUBSTITUTE(実質収支比率等に係る経年分析!J$47,"▲","-")),2)</f>
        <v>40.549999999999997</v>
      </c>
    </row>
    <row r="21" spans="1:11" x14ac:dyDescent="0.15">
      <c r="A21" s="136" t="s">
        <v>44</v>
      </c>
      <c r="B21" s="136">
        <f>IF(ISNUMBER(VALUE(SUBSTITUTE(実質収支比率等に係る経年分析!F$49,"▲","-"))),ROUND(VALUE(SUBSTITUTE(実質収支比率等に係る経年分析!F$49,"▲","-")),2),NA())</f>
        <v>1.35</v>
      </c>
      <c r="C21" s="136">
        <f>IF(ISNUMBER(VALUE(SUBSTITUTE(実質収支比率等に係る経年分析!G$49,"▲","-"))),ROUND(VALUE(SUBSTITUTE(実質収支比率等に係る経年分析!G$49,"▲","-")),2),NA())</f>
        <v>6.21</v>
      </c>
      <c r="D21" s="136">
        <f>IF(ISNUMBER(VALUE(SUBSTITUTE(実質収支比率等に係る経年分析!H$49,"▲","-"))),ROUND(VALUE(SUBSTITUTE(実質収支比率等に係る経年分析!H$49,"▲","-")),2),NA())</f>
        <v>7.52</v>
      </c>
      <c r="E21" s="136">
        <f>IF(ISNUMBER(VALUE(SUBSTITUTE(実質収支比率等に係る経年分析!I$49,"▲","-"))),ROUND(VALUE(SUBSTITUTE(実質収支比率等に係る経年分析!I$49,"▲","-")),2),NA())</f>
        <v>4.63</v>
      </c>
      <c r="F21" s="136">
        <f>IF(ISNUMBER(VALUE(SUBSTITUTE(実質収支比率等に係る経年分析!J$49,"▲","-"))),ROUND(VALUE(SUBSTITUTE(実質収支比率等に係る経年分析!J$49,"▲","-")),2),NA())</f>
        <v>-2.5499999999999998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3.11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瀬戸内市国民健康保険診療施設裳掛診療所特別会計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瀬戸内市国民健康保険特別会計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0.24</v>
      </c>
    </row>
    <row r="31" spans="1:11" x14ac:dyDescent="0.15">
      <c r="A31" s="137" t="str">
        <f>IF(連結実質赤字比率に係る赤字・黒字の構成分析!C$39="",NA(),連結実質赤字比率に係る赤字・黒字の構成分析!C$39)</f>
        <v>瀬戸内市土地開発事業特別会計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x14ac:dyDescent="0.15">
      <c r="A32" s="137" t="str">
        <f>IF(連結実質赤字比率に係る赤字・黒字の構成分析!C$38="",NA(),連結実質赤字比率に係る赤字・黒字の構成分析!C$38)</f>
        <v>瀬戸内市介護保険特別会計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瀬戸内市下水道事業会計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5.84</v>
      </c>
    </row>
    <row r="35" spans="1:16" x14ac:dyDescent="0.15">
      <c r="A35" s="137" t="str">
        <f>IF(連結実質赤字比率に係る赤字・黒字の構成分析!C$35="",NA(),連結実質赤字比率に係る赤字・黒字の構成分析!C$35)</f>
        <v>瀬戸内市水道事業会計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8.14</v>
      </c>
    </row>
    <row r="36" spans="1:16" x14ac:dyDescent="0.15">
      <c r="A36" s="137" t="str">
        <f>IF(連結実質赤字比率に係る赤字・黒字の構成分析!C$34="",NA(),連結実質赤字比率に係る赤字・黒字の構成分析!C$34)</f>
        <v>瀬戸内市病院事業会計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1613</v>
      </c>
      <c r="E42" s="138"/>
      <c r="F42" s="138"/>
      <c r="G42" s="138">
        <f>'実質公債費比率（分子）の構造'!L$52</f>
        <v>1694</v>
      </c>
      <c r="H42" s="138"/>
      <c r="I42" s="138"/>
      <c r="J42" s="138">
        <f>'実質公債費比率（分子）の構造'!M$52</f>
        <v>1821</v>
      </c>
      <c r="K42" s="138"/>
      <c r="L42" s="138"/>
      <c r="M42" s="138">
        <f>'実質公債費比率（分子）の構造'!N$52</f>
        <v>1723</v>
      </c>
      <c r="N42" s="138"/>
      <c r="O42" s="138"/>
      <c r="P42" s="138">
        <f>'実質公債費比率（分子）の構造'!O$52</f>
        <v>1700</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426</v>
      </c>
      <c r="C44" s="138"/>
      <c r="D44" s="138"/>
      <c r="E44" s="138">
        <f>'実質公債費比率（分子）の構造'!L$50</f>
        <v>407</v>
      </c>
      <c r="F44" s="138"/>
      <c r="G44" s="138"/>
      <c r="H44" s="138">
        <f>'実質公債費比率（分子）の構造'!M$50</f>
        <v>58</v>
      </c>
      <c r="I44" s="138"/>
      <c r="J44" s="138"/>
      <c r="K44" s="138">
        <f>'実質公債費比率（分子）の構造'!N$50</f>
        <v>50</v>
      </c>
      <c r="L44" s="138"/>
      <c r="M44" s="138"/>
      <c r="N44" s="138">
        <f>'実質公債費比率（分子）の構造'!O$50</f>
        <v>41</v>
      </c>
      <c r="O44" s="138"/>
      <c r="P44" s="138"/>
    </row>
    <row r="45" spans="1:16" x14ac:dyDescent="0.15">
      <c r="A45" s="138" t="s">
        <v>54</v>
      </c>
      <c r="B45" s="138">
        <f>'実質公債費比率（分子）の構造'!K$49</f>
        <v>5</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5</v>
      </c>
      <c r="O45" s="138"/>
      <c r="P45" s="138"/>
    </row>
    <row r="46" spans="1:16" x14ac:dyDescent="0.15">
      <c r="A46" s="138" t="s">
        <v>55</v>
      </c>
      <c r="B46" s="138">
        <f>'実質公債費比率（分子）の構造'!K$48</f>
        <v>573</v>
      </c>
      <c r="C46" s="138"/>
      <c r="D46" s="138"/>
      <c r="E46" s="138">
        <f>'実質公債費比率（分子）の構造'!L$48</f>
        <v>658</v>
      </c>
      <c r="F46" s="138"/>
      <c r="G46" s="138"/>
      <c r="H46" s="138">
        <f>'実質公債費比率（分子）の構造'!M$48</f>
        <v>818</v>
      </c>
      <c r="I46" s="138"/>
      <c r="J46" s="138"/>
      <c r="K46" s="138">
        <f>'実質公債費比率（分子）の構造'!N$48</f>
        <v>946</v>
      </c>
      <c r="L46" s="138"/>
      <c r="M46" s="138"/>
      <c r="N46" s="138">
        <f>'実質公債費比率（分子）の構造'!O$48</f>
        <v>975</v>
      </c>
      <c r="O46" s="138"/>
      <c r="P46" s="138"/>
    </row>
    <row r="47" spans="1:16" x14ac:dyDescent="0.15">
      <c r="A47" s="138" t="s">
        <v>56</v>
      </c>
      <c r="B47" s="138" t="str">
        <f>'実質公債費比率（分子）の構造'!K$47</f>
        <v>-</v>
      </c>
      <c r="C47" s="138"/>
      <c r="D47" s="138"/>
      <c r="E47" s="138">
        <f>'実質公債費比率（分子）の構造'!L$47</f>
        <v>7</v>
      </c>
      <c r="F47" s="138"/>
      <c r="G47" s="138"/>
      <c r="H47" s="138">
        <f>'実質公債費比率（分子）の構造'!M$47</f>
        <v>7</v>
      </c>
      <c r="I47" s="138"/>
      <c r="J47" s="138"/>
      <c r="K47" s="138">
        <f>'実質公債費比率（分子）の構造'!N$47</f>
        <v>7</v>
      </c>
      <c r="L47" s="138"/>
      <c r="M47" s="138"/>
      <c r="N47" s="138">
        <f>'実質公債費比率（分子）の構造'!O$47</f>
        <v>7</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1852</v>
      </c>
      <c r="C49" s="138"/>
      <c r="D49" s="138"/>
      <c r="E49" s="138">
        <f>'実質公債費比率（分子）の構造'!L$45</f>
        <v>1867</v>
      </c>
      <c r="F49" s="138"/>
      <c r="G49" s="138"/>
      <c r="H49" s="138">
        <f>'実質公債費比率（分子）の構造'!M$45</f>
        <v>1829</v>
      </c>
      <c r="I49" s="138"/>
      <c r="J49" s="138"/>
      <c r="K49" s="138">
        <f>'実質公債費比率（分子）の構造'!N$45</f>
        <v>1619</v>
      </c>
      <c r="L49" s="138"/>
      <c r="M49" s="138"/>
      <c r="N49" s="138">
        <f>'実質公債費比率（分子）の構造'!O$45</f>
        <v>1628</v>
      </c>
      <c r="O49" s="138"/>
      <c r="P49" s="138"/>
    </row>
    <row r="50" spans="1:16" x14ac:dyDescent="0.15">
      <c r="A50" s="138" t="s">
        <v>59</v>
      </c>
      <c r="B50" s="138" t="e">
        <f>NA()</f>
        <v>#N/A</v>
      </c>
      <c r="C50" s="138">
        <f>IF(ISNUMBER('実質公債費比率（分子）の構造'!K$53),'実質公債費比率（分子）の構造'!K$53,NA())</f>
        <v>1243</v>
      </c>
      <c r="D50" s="138" t="e">
        <f>NA()</f>
        <v>#N/A</v>
      </c>
      <c r="E50" s="138" t="e">
        <f>NA()</f>
        <v>#N/A</v>
      </c>
      <c r="F50" s="138">
        <f>IF(ISNUMBER('実質公債費比率（分子）の構造'!L$53),'実質公債費比率（分子）の構造'!L$53,NA())</f>
        <v>1250</v>
      </c>
      <c r="G50" s="138" t="e">
        <f>NA()</f>
        <v>#N/A</v>
      </c>
      <c r="H50" s="138" t="e">
        <f>NA()</f>
        <v>#N/A</v>
      </c>
      <c r="I50" s="138">
        <f>IF(ISNUMBER('実質公債費比率（分子）の構造'!M$53),'実質公債費比率（分子）の構造'!M$53,NA())</f>
        <v>896</v>
      </c>
      <c r="J50" s="138" t="e">
        <f>NA()</f>
        <v>#N/A</v>
      </c>
      <c r="K50" s="138" t="e">
        <f>NA()</f>
        <v>#N/A</v>
      </c>
      <c r="L50" s="138">
        <f>IF(ISNUMBER('実質公債費比率（分子）の構造'!N$53),'実質公債費比率（分子）の構造'!N$53,NA())</f>
        <v>904</v>
      </c>
      <c r="M50" s="138" t="e">
        <f>NA()</f>
        <v>#N/A</v>
      </c>
      <c r="N50" s="138" t="e">
        <f>NA()</f>
        <v>#N/A</v>
      </c>
      <c r="O50" s="138">
        <f>IF(ISNUMBER('実質公債費比率（分子）の構造'!O$53),'実質公債費比率（分子）の構造'!O$53,NA())</f>
        <v>956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18857</v>
      </c>
      <c r="E56" s="137"/>
      <c r="F56" s="137"/>
      <c r="G56" s="137">
        <f>'将来負担比率（分子）の構造'!J$52</f>
        <v>19131</v>
      </c>
      <c r="H56" s="137"/>
      <c r="I56" s="137"/>
      <c r="J56" s="137">
        <f>'将来負担比率（分子）の構造'!K$52</f>
        <v>19150</v>
      </c>
      <c r="K56" s="137"/>
      <c r="L56" s="137"/>
      <c r="M56" s="137">
        <f>'将来負担比率（分子）の構造'!L$52</f>
        <v>19737</v>
      </c>
      <c r="N56" s="137"/>
      <c r="O56" s="137"/>
      <c r="P56" s="137">
        <f>'将来負担比率（分子）の構造'!M$52</f>
        <v>20019</v>
      </c>
    </row>
    <row r="57" spans="1:16" x14ac:dyDescent="0.15">
      <c r="A57" s="137" t="s">
        <v>36</v>
      </c>
      <c r="B57" s="137"/>
      <c r="C57" s="137"/>
      <c r="D57" s="137">
        <f>'将来負担比率（分子）の構造'!I$51</f>
        <v>295</v>
      </c>
      <c r="E57" s="137"/>
      <c r="F57" s="137"/>
      <c r="G57" s="137">
        <f>'将来負担比率（分子）の構造'!J$51</f>
        <v>294</v>
      </c>
      <c r="H57" s="137"/>
      <c r="I57" s="137"/>
      <c r="J57" s="137">
        <f>'将来負担比率（分子）の構造'!K$51</f>
        <v>282</v>
      </c>
      <c r="K57" s="137"/>
      <c r="L57" s="137"/>
      <c r="M57" s="137">
        <f>'将来負担比率（分子）の構造'!L$51</f>
        <v>315</v>
      </c>
      <c r="N57" s="137"/>
      <c r="O57" s="137"/>
      <c r="P57" s="137">
        <f>'将来負担比率（分子）の構造'!M$51</f>
        <v>529</v>
      </c>
    </row>
    <row r="58" spans="1:16" x14ac:dyDescent="0.15">
      <c r="A58" s="137" t="s">
        <v>35</v>
      </c>
      <c r="B58" s="137"/>
      <c r="C58" s="137"/>
      <c r="D58" s="137">
        <f>'将来負担比率（分子）の構造'!I$50</f>
        <v>5608</v>
      </c>
      <c r="E58" s="137"/>
      <c r="F58" s="137"/>
      <c r="G58" s="137">
        <f>'将来負担比率（分子）の構造'!J$50</f>
        <v>6524</v>
      </c>
      <c r="H58" s="137"/>
      <c r="I58" s="137"/>
      <c r="J58" s="137">
        <f>'将来負担比率（分子）の構造'!K$50</f>
        <v>7460</v>
      </c>
      <c r="K58" s="137"/>
      <c r="L58" s="137"/>
      <c r="M58" s="137">
        <f>'将来負担比率（分子）の構造'!L$50</f>
        <v>8468</v>
      </c>
      <c r="N58" s="137"/>
      <c r="O58" s="137"/>
      <c r="P58" s="137">
        <f>'将来負担比率（分子）の構造'!M$50</f>
        <v>9233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2163</v>
      </c>
      <c r="C62" s="137"/>
      <c r="D62" s="137"/>
      <c r="E62" s="137">
        <f>'将来負担比率（分子）の構造'!J$45</f>
        <v>1941</v>
      </c>
      <c r="F62" s="137"/>
      <c r="G62" s="137"/>
      <c r="H62" s="137">
        <f>'将来負担比率（分子）の構造'!K$45</f>
        <v>1804</v>
      </c>
      <c r="I62" s="137"/>
      <c r="J62" s="137"/>
      <c r="K62" s="137">
        <f>'将来負担比率（分子）の構造'!L$45</f>
        <v>1602</v>
      </c>
      <c r="L62" s="137"/>
      <c r="M62" s="137"/>
      <c r="N62" s="137">
        <f>'将来負担比率（分子）の構造'!M$45</f>
        <v>1508</v>
      </c>
      <c r="O62" s="137"/>
      <c r="P62" s="137"/>
    </row>
    <row r="63" spans="1:16" x14ac:dyDescent="0.15">
      <c r="A63" s="137" t="s">
        <v>28</v>
      </c>
      <c r="B63" s="137">
        <f>'将来負担比率（分子）の構造'!I$44</f>
        <v>13</v>
      </c>
      <c r="C63" s="137"/>
      <c r="D63" s="137"/>
      <c r="E63" s="137">
        <f>'将来負担比率（分子）の構造'!J$44</f>
        <v>11</v>
      </c>
      <c r="F63" s="137"/>
      <c r="G63" s="137"/>
      <c r="H63" s="137">
        <f>'将来負担比率（分子）の構造'!K$44</f>
        <v>9</v>
      </c>
      <c r="I63" s="137"/>
      <c r="J63" s="137"/>
      <c r="K63" s="137">
        <f>'将来負担比率（分子）の構造'!L$44</f>
        <v>6</v>
      </c>
      <c r="L63" s="137"/>
      <c r="M63" s="137"/>
      <c r="N63" s="137">
        <f>'将来負担比率（分子）の構造'!M$44</f>
        <v>4</v>
      </c>
      <c r="O63" s="137"/>
      <c r="P63" s="137"/>
    </row>
    <row r="64" spans="1:16" x14ac:dyDescent="0.15">
      <c r="A64" s="137" t="s">
        <v>27</v>
      </c>
      <c r="B64" s="137">
        <f>'将来負担比率（分子）の構造'!I$43</f>
        <v>13690</v>
      </c>
      <c r="C64" s="137"/>
      <c r="D64" s="137"/>
      <c r="E64" s="137">
        <f>'将来負担比率（分子）の構造'!J$43</f>
        <v>14805</v>
      </c>
      <c r="F64" s="137"/>
      <c r="G64" s="137"/>
      <c r="H64" s="137">
        <f>'将来負担比率（分子）の構造'!K$43</f>
        <v>15120</v>
      </c>
      <c r="I64" s="137"/>
      <c r="J64" s="137"/>
      <c r="K64" s="137">
        <f>'将来負担比率（分子）の構造'!L$43</f>
        <v>16112</v>
      </c>
      <c r="L64" s="137"/>
      <c r="M64" s="137"/>
      <c r="N64" s="137">
        <f>'将来負担比率（分子）の構造'!M$43</f>
        <v>15855</v>
      </c>
      <c r="O64" s="137"/>
      <c r="P64" s="137"/>
    </row>
    <row r="65" spans="1:16" x14ac:dyDescent="0.15">
      <c r="A65" s="137" t="s">
        <v>26</v>
      </c>
      <c r="B65" s="137">
        <f>'将来負担比率（分子）の構造'!I$42</f>
        <v>671</v>
      </c>
      <c r="C65" s="137"/>
      <c r="D65" s="137"/>
      <c r="E65" s="137">
        <f>'将来負担比率（分子）の構造'!J$42</f>
        <v>388</v>
      </c>
      <c r="F65" s="137"/>
      <c r="G65" s="137"/>
      <c r="H65" s="137">
        <f>'将来負担比率（分子）の構造'!K$42</f>
        <v>317</v>
      </c>
      <c r="I65" s="137"/>
      <c r="J65" s="137"/>
      <c r="K65" s="137">
        <f>'将来負担比率（分子）の構造'!L$42</f>
        <v>255</v>
      </c>
      <c r="L65" s="137"/>
      <c r="M65" s="137"/>
      <c r="N65" s="137">
        <f>'将来負担比率（分子）の構造'!M$42</f>
        <v>200</v>
      </c>
      <c r="O65" s="137"/>
      <c r="P65" s="137"/>
    </row>
    <row r="66" spans="1:16" x14ac:dyDescent="0.15">
      <c r="A66" s="137" t="s">
        <v>25</v>
      </c>
      <c r="B66" s="137">
        <f>'将来負担比率（分子）の構造'!I$41</f>
        <v>16140</v>
      </c>
      <c r="C66" s="137"/>
      <c r="D66" s="137"/>
      <c r="E66" s="137">
        <f>'将来負担比率（分子）の構造'!J$41</f>
        <v>16289</v>
      </c>
      <c r="F66" s="137"/>
      <c r="G66" s="137"/>
      <c r="H66" s="137">
        <f>'将来負担比率（分子）の構造'!K$41</f>
        <v>15837</v>
      </c>
      <c r="I66" s="137"/>
      <c r="J66" s="137"/>
      <c r="K66" s="137">
        <f>'将来負担比率（分子）の構造'!L$41</f>
        <v>15933</v>
      </c>
      <c r="L66" s="137"/>
      <c r="M66" s="137"/>
      <c r="N66" s="137">
        <f>'将来負担比率（分子）の構造'!M$41</f>
        <v>16213</v>
      </c>
      <c r="O66" s="137"/>
      <c r="P66" s="137"/>
    </row>
    <row r="67" spans="1:16" x14ac:dyDescent="0.15">
      <c r="A67" s="137" t="s">
        <v>63</v>
      </c>
      <c r="B67" s="137" t="e">
        <f>NA()</f>
        <v>#N/A</v>
      </c>
      <c r="C67" s="137">
        <f>IF(ISNUMBER('将来負担比率（分子）の構造'!I$53), IF('将来負担比率（分子）の構造'!I$53 &lt; 0, 0, '将来負担比率（分子）の構造'!I$53), NA())</f>
        <v>7917</v>
      </c>
      <c r="D67" s="137" t="e">
        <f>NA()</f>
        <v>#N/A</v>
      </c>
      <c r="E67" s="137" t="e">
        <f>NA()</f>
        <v>#N/A</v>
      </c>
      <c r="F67" s="137">
        <f>IF(ISNUMBER('将来負担比率（分子）の構造'!J$53), IF('将来負担比率（分子）の構造'!J$53 &lt; 0, 0, '将来負担比率（分子）の構造'!J$53), NA())</f>
        <v>7485</v>
      </c>
      <c r="G67" s="137" t="e">
        <f>NA()</f>
        <v>#N/A</v>
      </c>
      <c r="H67" s="137" t="e">
        <f>NA()</f>
        <v>#N/A</v>
      </c>
      <c r="I67" s="137">
        <f>IF(ISNUMBER('将来負担比率（分子）の構造'!K$53), IF('将来負担比率（分子）の構造'!K$53 &lt; 0, 0, '将来負担比率（分子）の構造'!K$53), NA())</f>
        <v>6195</v>
      </c>
      <c r="J67" s="137" t="e">
        <f>NA()</f>
        <v>#N/A</v>
      </c>
      <c r="K67" s="137" t="e">
        <f>NA()</f>
        <v>#N/A</v>
      </c>
      <c r="L67" s="137">
        <f>IF(ISNUMBER('将来負担比率（分子）の構造'!L$53), IF('将来負担比率（分子）の構造'!L$53 &lt; 0, 0, '将来負担比率（分子）の構造'!L$53), NA())</f>
        <v>5388</v>
      </c>
      <c r="M67" s="137" t="e">
        <f>NA()</f>
        <v>#N/A</v>
      </c>
      <c r="N67" s="137" t="e">
        <f>NA()</f>
        <v>#N/A</v>
      </c>
      <c r="O67" s="137">
        <f>IF(ISNUMBER('将来負担比率（分子）の構造'!M$53), IF('将来負担比率（分子）の構造'!M$53 &lt; 0, 0, '将来負担比率（分子）の構造'!M$53), NA())</f>
        <v>4000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5232054</v>
      </c>
      <c r="S5" s="641"/>
      <c r="T5" s="641"/>
      <c r="U5" s="641"/>
      <c r="V5" s="641"/>
      <c r="W5" s="641"/>
      <c r="X5" s="641"/>
      <c r="Y5" s="688"/>
      <c r="Z5" s="701">
        <v>28.3</v>
      </c>
      <c r="AA5" s="701"/>
      <c r="AB5" s="701"/>
      <c r="AC5" s="701"/>
      <c r="AD5" s="702">
        <v>5232054</v>
      </c>
      <c r="AE5" s="702"/>
      <c r="AF5" s="702"/>
      <c r="AG5" s="702"/>
      <c r="AH5" s="702"/>
      <c r="AI5" s="702"/>
      <c r="AJ5" s="702"/>
      <c r="AK5" s="702"/>
      <c r="AL5" s="689">
        <v>50.1</v>
      </c>
      <c r="AM5" s="658"/>
      <c r="AN5" s="658"/>
      <c r="AO5" s="690"/>
      <c r="AP5" s="677" t="s">
        <v>209</v>
      </c>
      <c r="AQ5" s="678"/>
      <c r="AR5" s="678"/>
      <c r="AS5" s="678"/>
      <c r="AT5" s="678"/>
      <c r="AU5" s="678"/>
      <c r="AV5" s="678"/>
      <c r="AW5" s="678"/>
      <c r="AX5" s="678"/>
      <c r="AY5" s="678"/>
      <c r="AZ5" s="678"/>
      <c r="BA5" s="678"/>
      <c r="BB5" s="678"/>
      <c r="BC5" s="678"/>
      <c r="BD5" s="678"/>
      <c r="BE5" s="678"/>
      <c r="BF5" s="679"/>
      <c r="BG5" s="590">
        <v>5229916</v>
      </c>
      <c r="BH5" s="591"/>
      <c r="BI5" s="591"/>
      <c r="BJ5" s="591"/>
      <c r="BK5" s="591"/>
      <c r="BL5" s="591"/>
      <c r="BM5" s="591"/>
      <c r="BN5" s="592"/>
      <c r="BO5" s="643">
        <v>100</v>
      </c>
      <c r="BP5" s="643"/>
      <c r="BQ5" s="643"/>
      <c r="BR5" s="643"/>
      <c r="BS5" s="644">
        <v>159294</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157154</v>
      </c>
      <c r="S6" s="591"/>
      <c r="T6" s="591"/>
      <c r="U6" s="591"/>
      <c r="V6" s="591"/>
      <c r="W6" s="591"/>
      <c r="X6" s="591"/>
      <c r="Y6" s="592"/>
      <c r="Z6" s="643">
        <v>0.8</v>
      </c>
      <c r="AA6" s="643"/>
      <c r="AB6" s="643"/>
      <c r="AC6" s="643"/>
      <c r="AD6" s="644">
        <v>157154</v>
      </c>
      <c r="AE6" s="644"/>
      <c r="AF6" s="644"/>
      <c r="AG6" s="644"/>
      <c r="AH6" s="644"/>
      <c r="AI6" s="644"/>
      <c r="AJ6" s="644"/>
      <c r="AK6" s="644"/>
      <c r="AL6" s="613">
        <v>1.5</v>
      </c>
      <c r="AM6" s="645"/>
      <c r="AN6" s="645"/>
      <c r="AO6" s="646"/>
      <c r="AP6" s="587" t="s">
        <v>214</v>
      </c>
      <c r="AQ6" s="588"/>
      <c r="AR6" s="588"/>
      <c r="AS6" s="588"/>
      <c r="AT6" s="588"/>
      <c r="AU6" s="588"/>
      <c r="AV6" s="588"/>
      <c r="AW6" s="588"/>
      <c r="AX6" s="588"/>
      <c r="AY6" s="588"/>
      <c r="AZ6" s="588"/>
      <c r="BA6" s="588"/>
      <c r="BB6" s="588"/>
      <c r="BC6" s="588"/>
      <c r="BD6" s="588"/>
      <c r="BE6" s="588"/>
      <c r="BF6" s="589"/>
      <c r="BG6" s="590">
        <v>5229916</v>
      </c>
      <c r="BH6" s="591"/>
      <c r="BI6" s="591"/>
      <c r="BJ6" s="591"/>
      <c r="BK6" s="591"/>
      <c r="BL6" s="591"/>
      <c r="BM6" s="591"/>
      <c r="BN6" s="592"/>
      <c r="BO6" s="643">
        <v>100</v>
      </c>
      <c r="BP6" s="643"/>
      <c r="BQ6" s="643"/>
      <c r="BR6" s="643"/>
      <c r="BS6" s="644">
        <v>159294</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191985</v>
      </c>
      <c r="CS6" s="591"/>
      <c r="CT6" s="591"/>
      <c r="CU6" s="591"/>
      <c r="CV6" s="591"/>
      <c r="CW6" s="591"/>
      <c r="CX6" s="591"/>
      <c r="CY6" s="592"/>
      <c r="CZ6" s="643">
        <v>1.1000000000000001</v>
      </c>
      <c r="DA6" s="643"/>
      <c r="DB6" s="643"/>
      <c r="DC6" s="643"/>
      <c r="DD6" s="596" t="s">
        <v>216</v>
      </c>
      <c r="DE6" s="591"/>
      <c r="DF6" s="591"/>
      <c r="DG6" s="591"/>
      <c r="DH6" s="591"/>
      <c r="DI6" s="591"/>
      <c r="DJ6" s="591"/>
      <c r="DK6" s="591"/>
      <c r="DL6" s="591"/>
      <c r="DM6" s="591"/>
      <c r="DN6" s="591"/>
      <c r="DO6" s="591"/>
      <c r="DP6" s="592"/>
      <c r="DQ6" s="596">
        <v>191985</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4884</v>
      </c>
      <c r="S7" s="591"/>
      <c r="T7" s="591"/>
      <c r="U7" s="591"/>
      <c r="V7" s="591"/>
      <c r="W7" s="591"/>
      <c r="X7" s="591"/>
      <c r="Y7" s="592"/>
      <c r="Z7" s="643">
        <v>0</v>
      </c>
      <c r="AA7" s="643"/>
      <c r="AB7" s="643"/>
      <c r="AC7" s="643"/>
      <c r="AD7" s="644">
        <v>4884</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2441507</v>
      </c>
      <c r="BH7" s="591"/>
      <c r="BI7" s="591"/>
      <c r="BJ7" s="591"/>
      <c r="BK7" s="591"/>
      <c r="BL7" s="591"/>
      <c r="BM7" s="591"/>
      <c r="BN7" s="592"/>
      <c r="BO7" s="643">
        <v>46.7</v>
      </c>
      <c r="BP7" s="643"/>
      <c r="BQ7" s="643"/>
      <c r="BR7" s="643"/>
      <c r="BS7" s="644">
        <v>159294</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3118104</v>
      </c>
      <c r="CS7" s="591"/>
      <c r="CT7" s="591"/>
      <c r="CU7" s="591"/>
      <c r="CV7" s="591"/>
      <c r="CW7" s="591"/>
      <c r="CX7" s="591"/>
      <c r="CY7" s="592"/>
      <c r="CZ7" s="643">
        <v>17.600000000000001</v>
      </c>
      <c r="DA7" s="643"/>
      <c r="DB7" s="643"/>
      <c r="DC7" s="643"/>
      <c r="DD7" s="596">
        <v>171163</v>
      </c>
      <c r="DE7" s="591"/>
      <c r="DF7" s="591"/>
      <c r="DG7" s="591"/>
      <c r="DH7" s="591"/>
      <c r="DI7" s="591"/>
      <c r="DJ7" s="591"/>
      <c r="DK7" s="591"/>
      <c r="DL7" s="591"/>
      <c r="DM7" s="591"/>
      <c r="DN7" s="591"/>
      <c r="DO7" s="591"/>
      <c r="DP7" s="592"/>
      <c r="DQ7" s="596">
        <v>2059239</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17466</v>
      </c>
      <c r="S8" s="591"/>
      <c r="T8" s="591"/>
      <c r="U8" s="591"/>
      <c r="V8" s="591"/>
      <c r="W8" s="591"/>
      <c r="X8" s="591"/>
      <c r="Y8" s="592"/>
      <c r="Z8" s="643">
        <v>0.1</v>
      </c>
      <c r="AA8" s="643"/>
      <c r="AB8" s="643"/>
      <c r="AC8" s="643"/>
      <c r="AD8" s="644">
        <v>17466</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66492</v>
      </c>
      <c r="BH8" s="591"/>
      <c r="BI8" s="591"/>
      <c r="BJ8" s="591"/>
      <c r="BK8" s="591"/>
      <c r="BL8" s="591"/>
      <c r="BM8" s="591"/>
      <c r="BN8" s="592"/>
      <c r="BO8" s="643">
        <v>1.3</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5094804</v>
      </c>
      <c r="CS8" s="591"/>
      <c r="CT8" s="591"/>
      <c r="CU8" s="591"/>
      <c r="CV8" s="591"/>
      <c r="CW8" s="591"/>
      <c r="CX8" s="591"/>
      <c r="CY8" s="592"/>
      <c r="CZ8" s="643">
        <v>28.8</v>
      </c>
      <c r="DA8" s="643"/>
      <c r="DB8" s="643"/>
      <c r="DC8" s="643"/>
      <c r="DD8" s="596">
        <v>104191</v>
      </c>
      <c r="DE8" s="591"/>
      <c r="DF8" s="591"/>
      <c r="DG8" s="591"/>
      <c r="DH8" s="591"/>
      <c r="DI8" s="591"/>
      <c r="DJ8" s="591"/>
      <c r="DK8" s="591"/>
      <c r="DL8" s="591"/>
      <c r="DM8" s="591"/>
      <c r="DN8" s="591"/>
      <c r="DO8" s="591"/>
      <c r="DP8" s="592"/>
      <c r="DQ8" s="596">
        <v>2774094</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11522</v>
      </c>
      <c r="S9" s="591"/>
      <c r="T9" s="591"/>
      <c r="U9" s="591"/>
      <c r="V9" s="591"/>
      <c r="W9" s="591"/>
      <c r="X9" s="591"/>
      <c r="Y9" s="592"/>
      <c r="Z9" s="643">
        <v>0.1</v>
      </c>
      <c r="AA9" s="643"/>
      <c r="AB9" s="643"/>
      <c r="AC9" s="643"/>
      <c r="AD9" s="644">
        <v>11522</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1483794</v>
      </c>
      <c r="BH9" s="591"/>
      <c r="BI9" s="591"/>
      <c r="BJ9" s="591"/>
      <c r="BK9" s="591"/>
      <c r="BL9" s="591"/>
      <c r="BM9" s="591"/>
      <c r="BN9" s="592"/>
      <c r="BO9" s="643">
        <v>28.4</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2462851</v>
      </c>
      <c r="CS9" s="591"/>
      <c r="CT9" s="591"/>
      <c r="CU9" s="591"/>
      <c r="CV9" s="591"/>
      <c r="CW9" s="591"/>
      <c r="CX9" s="591"/>
      <c r="CY9" s="592"/>
      <c r="CZ9" s="643">
        <v>13.9</v>
      </c>
      <c r="DA9" s="643"/>
      <c r="DB9" s="643"/>
      <c r="DC9" s="643"/>
      <c r="DD9" s="596">
        <v>302171</v>
      </c>
      <c r="DE9" s="591"/>
      <c r="DF9" s="591"/>
      <c r="DG9" s="591"/>
      <c r="DH9" s="591"/>
      <c r="DI9" s="591"/>
      <c r="DJ9" s="591"/>
      <c r="DK9" s="591"/>
      <c r="DL9" s="591"/>
      <c r="DM9" s="591"/>
      <c r="DN9" s="591"/>
      <c r="DO9" s="591"/>
      <c r="DP9" s="592"/>
      <c r="DQ9" s="596">
        <v>1345646</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626357</v>
      </c>
      <c r="S10" s="591"/>
      <c r="T10" s="591"/>
      <c r="U10" s="591"/>
      <c r="V10" s="591"/>
      <c r="W10" s="591"/>
      <c r="X10" s="591"/>
      <c r="Y10" s="592"/>
      <c r="Z10" s="643">
        <v>3.4</v>
      </c>
      <c r="AA10" s="643"/>
      <c r="AB10" s="643"/>
      <c r="AC10" s="643"/>
      <c r="AD10" s="644">
        <v>626357</v>
      </c>
      <c r="AE10" s="644"/>
      <c r="AF10" s="644"/>
      <c r="AG10" s="644"/>
      <c r="AH10" s="644"/>
      <c r="AI10" s="644"/>
      <c r="AJ10" s="644"/>
      <c r="AK10" s="644"/>
      <c r="AL10" s="613">
        <v>6</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87344</v>
      </c>
      <c r="BH10" s="591"/>
      <c r="BI10" s="591"/>
      <c r="BJ10" s="591"/>
      <c r="BK10" s="591"/>
      <c r="BL10" s="591"/>
      <c r="BM10" s="591"/>
      <c r="BN10" s="592"/>
      <c r="BO10" s="643">
        <v>1.7</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21492</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622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5198</v>
      </c>
      <c r="S11" s="591"/>
      <c r="T11" s="591"/>
      <c r="U11" s="591"/>
      <c r="V11" s="591"/>
      <c r="W11" s="591"/>
      <c r="X11" s="591"/>
      <c r="Y11" s="592"/>
      <c r="Z11" s="643">
        <v>0</v>
      </c>
      <c r="AA11" s="643"/>
      <c r="AB11" s="643"/>
      <c r="AC11" s="643"/>
      <c r="AD11" s="644">
        <v>5198</v>
      </c>
      <c r="AE11" s="644"/>
      <c r="AF11" s="644"/>
      <c r="AG11" s="644"/>
      <c r="AH11" s="644"/>
      <c r="AI11" s="644"/>
      <c r="AJ11" s="644"/>
      <c r="AK11" s="644"/>
      <c r="AL11" s="613">
        <v>0</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803877</v>
      </c>
      <c r="BH11" s="591"/>
      <c r="BI11" s="591"/>
      <c r="BJ11" s="591"/>
      <c r="BK11" s="591"/>
      <c r="BL11" s="591"/>
      <c r="BM11" s="591"/>
      <c r="BN11" s="592"/>
      <c r="BO11" s="643">
        <v>15.4</v>
      </c>
      <c r="BP11" s="643"/>
      <c r="BQ11" s="643"/>
      <c r="BR11" s="643"/>
      <c r="BS11" s="596">
        <v>159294</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491039</v>
      </c>
      <c r="CS11" s="591"/>
      <c r="CT11" s="591"/>
      <c r="CU11" s="591"/>
      <c r="CV11" s="591"/>
      <c r="CW11" s="591"/>
      <c r="CX11" s="591"/>
      <c r="CY11" s="592"/>
      <c r="CZ11" s="643">
        <v>2.8</v>
      </c>
      <c r="DA11" s="643"/>
      <c r="DB11" s="643"/>
      <c r="DC11" s="643"/>
      <c r="DD11" s="596">
        <v>184071</v>
      </c>
      <c r="DE11" s="591"/>
      <c r="DF11" s="591"/>
      <c r="DG11" s="591"/>
      <c r="DH11" s="591"/>
      <c r="DI11" s="591"/>
      <c r="DJ11" s="591"/>
      <c r="DK11" s="591"/>
      <c r="DL11" s="591"/>
      <c r="DM11" s="591"/>
      <c r="DN11" s="591"/>
      <c r="DO11" s="591"/>
      <c r="DP11" s="592"/>
      <c r="DQ11" s="596">
        <v>366828</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2428120</v>
      </c>
      <c r="BH12" s="591"/>
      <c r="BI12" s="591"/>
      <c r="BJ12" s="591"/>
      <c r="BK12" s="591"/>
      <c r="BL12" s="591"/>
      <c r="BM12" s="591"/>
      <c r="BN12" s="592"/>
      <c r="BO12" s="643">
        <v>46.4</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454293</v>
      </c>
      <c r="CS12" s="591"/>
      <c r="CT12" s="591"/>
      <c r="CU12" s="591"/>
      <c r="CV12" s="591"/>
      <c r="CW12" s="591"/>
      <c r="CX12" s="591"/>
      <c r="CY12" s="592"/>
      <c r="CZ12" s="643">
        <v>2.6</v>
      </c>
      <c r="DA12" s="643"/>
      <c r="DB12" s="643"/>
      <c r="DC12" s="643"/>
      <c r="DD12" s="596">
        <v>30580</v>
      </c>
      <c r="DE12" s="591"/>
      <c r="DF12" s="591"/>
      <c r="DG12" s="591"/>
      <c r="DH12" s="591"/>
      <c r="DI12" s="591"/>
      <c r="DJ12" s="591"/>
      <c r="DK12" s="591"/>
      <c r="DL12" s="591"/>
      <c r="DM12" s="591"/>
      <c r="DN12" s="591"/>
      <c r="DO12" s="591"/>
      <c r="DP12" s="592"/>
      <c r="DQ12" s="596">
        <v>449223</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32369</v>
      </c>
      <c r="S13" s="591"/>
      <c r="T13" s="591"/>
      <c r="U13" s="591"/>
      <c r="V13" s="591"/>
      <c r="W13" s="591"/>
      <c r="X13" s="591"/>
      <c r="Y13" s="592"/>
      <c r="Z13" s="643">
        <v>0.2</v>
      </c>
      <c r="AA13" s="643"/>
      <c r="AB13" s="643"/>
      <c r="AC13" s="643"/>
      <c r="AD13" s="644">
        <v>32369</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2423998</v>
      </c>
      <c r="BH13" s="591"/>
      <c r="BI13" s="591"/>
      <c r="BJ13" s="591"/>
      <c r="BK13" s="591"/>
      <c r="BL13" s="591"/>
      <c r="BM13" s="591"/>
      <c r="BN13" s="592"/>
      <c r="BO13" s="643">
        <v>46.3</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1450547</v>
      </c>
      <c r="CS13" s="591"/>
      <c r="CT13" s="591"/>
      <c r="CU13" s="591"/>
      <c r="CV13" s="591"/>
      <c r="CW13" s="591"/>
      <c r="CX13" s="591"/>
      <c r="CY13" s="592"/>
      <c r="CZ13" s="643">
        <v>8.1999999999999993</v>
      </c>
      <c r="DA13" s="643"/>
      <c r="DB13" s="643"/>
      <c r="DC13" s="643"/>
      <c r="DD13" s="596">
        <v>481187</v>
      </c>
      <c r="DE13" s="591"/>
      <c r="DF13" s="591"/>
      <c r="DG13" s="591"/>
      <c r="DH13" s="591"/>
      <c r="DI13" s="591"/>
      <c r="DJ13" s="591"/>
      <c r="DK13" s="591"/>
      <c r="DL13" s="591"/>
      <c r="DM13" s="591"/>
      <c r="DN13" s="591"/>
      <c r="DO13" s="591"/>
      <c r="DP13" s="592"/>
      <c r="DQ13" s="596">
        <v>1246937</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124528</v>
      </c>
      <c r="BH14" s="591"/>
      <c r="BI14" s="591"/>
      <c r="BJ14" s="591"/>
      <c r="BK14" s="591"/>
      <c r="BL14" s="591"/>
      <c r="BM14" s="591"/>
      <c r="BN14" s="592"/>
      <c r="BO14" s="643">
        <v>2.4</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652594</v>
      </c>
      <c r="CS14" s="591"/>
      <c r="CT14" s="591"/>
      <c r="CU14" s="591"/>
      <c r="CV14" s="591"/>
      <c r="CW14" s="591"/>
      <c r="CX14" s="591"/>
      <c r="CY14" s="592"/>
      <c r="CZ14" s="643">
        <v>3.7</v>
      </c>
      <c r="DA14" s="643"/>
      <c r="DB14" s="643"/>
      <c r="DC14" s="643"/>
      <c r="DD14" s="596">
        <v>34169</v>
      </c>
      <c r="DE14" s="591"/>
      <c r="DF14" s="591"/>
      <c r="DG14" s="591"/>
      <c r="DH14" s="591"/>
      <c r="DI14" s="591"/>
      <c r="DJ14" s="591"/>
      <c r="DK14" s="591"/>
      <c r="DL14" s="591"/>
      <c r="DM14" s="591"/>
      <c r="DN14" s="591"/>
      <c r="DO14" s="591"/>
      <c r="DP14" s="592"/>
      <c r="DQ14" s="596">
        <v>614979</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21705</v>
      </c>
      <c r="S15" s="591"/>
      <c r="T15" s="591"/>
      <c r="U15" s="591"/>
      <c r="V15" s="591"/>
      <c r="W15" s="591"/>
      <c r="X15" s="591"/>
      <c r="Y15" s="592"/>
      <c r="Z15" s="643">
        <v>0.1</v>
      </c>
      <c r="AA15" s="643"/>
      <c r="AB15" s="643"/>
      <c r="AC15" s="643"/>
      <c r="AD15" s="644">
        <v>21705</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235761</v>
      </c>
      <c r="BH15" s="591"/>
      <c r="BI15" s="591"/>
      <c r="BJ15" s="591"/>
      <c r="BK15" s="591"/>
      <c r="BL15" s="591"/>
      <c r="BM15" s="591"/>
      <c r="BN15" s="592"/>
      <c r="BO15" s="643">
        <v>4.5</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2101077</v>
      </c>
      <c r="CS15" s="591"/>
      <c r="CT15" s="591"/>
      <c r="CU15" s="591"/>
      <c r="CV15" s="591"/>
      <c r="CW15" s="591"/>
      <c r="CX15" s="591"/>
      <c r="CY15" s="592"/>
      <c r="CZ15" s="643">
        <v>11.9</v>
      </c>
      <c r="DA15" s="643"/>
      <c r="DB15" s="643"/>
      <c r="DC15" s="643"/>
      <c r="DD15" s="596">
        <v>466934</v>
      </c>
      <c r="DE15" s="591"/>
      <c r="DF15" s="591"/>
      <c r="DG15" s="591"/>
      <c r="DH15" s="591"/>
      <c r="DI15" s="591"/>
      <c r="DJ15" s="591"/>
      <c r="DK15" s="591"/>
      <c r="DL15" s="591"/>
      <c r="DM15" s="591"/>
      <c r="DN15" s="591"/>
      <c r="DO15" s="591"/>
      <c r="DP15" s="592"/>
      <c r="DQ15" s="596">
        <v>1594381</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4912160</v>
      </c>
      <c r="S16" s="591"/>
      <c r="T16" s="591"/>
      <c r="U16" s="591"/>
      <c r="V16" s="591"/>
      <c r="W16" s="591"/>
      <c r="X16" s="591"/>
      <c r="Y16" s="592"/>
      <c r="Z16" s="643">
        <v>26.5</v>
      </c>
      <c r="AA16" s="643"/>
      <c r="AB16" s="643"/>
      <c r="AC16" s="643"/>
      <c r="AD16" s="644">
        <v>4322941</v>
      </c>
      <c r="AE16" s="644"/>
      <c r="AF16" s="644"/>
      <c r="AG16" s="644"/>
      <c r="AH16" s="644"/>
      <c r="AI16" s="644"/>
      <c r="AJ16" s="644"/>
      <c r="AK16" s="644"/>
      <c r="AL16" s="613">
        <v>41.4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2050</v>
      </c>
      <c r="CS16" s="591"/>
      <c r="CT16" s="591"/>
      <c r="CU16" s="591"/>
      <c r="CV16" s="591"/>
      <c r="CW16" s="591"/>
      <c r="CX16" s="591"/>
      <c r="CY16" s="592"/>
      <c r="CZ16" s="643">
        <v>0</v>
      </c>
      <c r="DA16" s="643"/>
      <c r="DB16" s="643"/>
      <c r="DC16" s="643"/>
      <c r="DD16" s="596" t="s">
        <v>111</v>
      </c>
      <c r="DE16" s="591"/>
      <c r="DF16" s="591"/>
      <c r="DG16" s="591"/>
      <c r="DH16" s="591"/>
      <c r="DI16" s="591"/>
      <c r="DJ16" s="591"/>
      <c r="DK16" s="591"/>
      <c r="DL16" s="591"/>
      <c r="DM16" s="591"/>
      <c r="DN16" s="591"/>
      <c r="DO16" s="591"/>
      <c r="DP16" s="592"/>
      <c r="DQ16" s="596">
        <v>255</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4322941</v>
      </c>
      <c r="S17" s="591"/>
      <c r="T17" s="591"/>
      <c r="U17" s="591"/>
      <c r="V17" s="591"/>
      <c r="W17" s="591"/>
      <c r="X17" s="591"/>
      <c r="Y17" s="592"/>
      <c r="Z17" s="643">
        <v>23.4</v>
      </c>
      <c r="AA17" s="643"/>
      <c r="AB17" s="643"/>
      <c r="AC17" s="643"/>
      <c r="AD17" s="644">
        <v>4322941</v>
      </c>
      <c r="AE17" s="644"/>
      <c r="AF17" s="644"/>
      <c r="AG17" s="644"/>
      <c r="AH17" s="644"/>
      <c r="AI17" s="644"/>
      <c r="AJ17" s="644"/>
      <c r="AK17" s="644"/>
      <c r="AL17" s="613">
        <v>41.4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1628167</v>
      </c>
      <c r="CS17" s="591"/>
      <c r="CT17" s="591"/>
      <c r="CU17" s="591"/>
      <c r="CV17" s="591"/>
      <c r="CW17" s="591"/>
      <c r="CX17" s="591"/>
      <c r="CY17" s="592"/>
      <c r="CZ17" s="643">
        <v>9.1999999999999993</v>
      </c>
      <c r="DA17" s="643"/>
      <c r="DB17" s="643"/>
      <c r="DC17" s="643"/>
      <c r="DD17" s="596" t="s">
        <v>111</v>
      </c>
      <c r="DE17" s="591"/>
      <c r="DF17" s="591"/>
      <c r="DG17" s="591"/>
      <c r="DH17" s="591"/>
      <c r="DI17" s="591"/>
      <c r="DJ17" s="591"/>
      <c r="DK17" s="591"/>
      <c r="DL17" s="591"/>
      <c r="DM17" s="591"/>
      <c r="DN17" s="591"/>
      <c r="DO17" s="591"/>
      <c r="DP17" s="592"/>
      <c r="DQ17" s="596">
        <v>1617363</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589219</v>
      </c>
      <c r="S18" s="591"/>
      <c r="T18" s="591"/>
      <c r="U18" s="591"/>
      <c r="V18" s="591"/>
      <c r="W18" s="591"/>
      <c r="X18" s="591"/>
      <c r="Y18" s="592"/>
      <c r="Z18" s="643">
        <v>3.2</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2138</v>
      </c>
      <c r="BH19" s="591"/>
      <c r="BI19" s="591"/>
      <c r="BJ19" s="591"/>
      <c r="BK19" s="591"/>
      <c r="BL19" s="591"/>
      <c r="BM19" s="591"/>
      <c r="BN19" s="592"/>
      <c r="BO19" s="643">
        <v>0</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11020869</v>
      </c>
      <c r="S20" s="591"/>
      <c r="T20" s="591"/>
      <c r="U20" s="591"/>
      <c r="V20" s="591"/>
      <c r="W20" s="591"/>
      <c r="X20" s="591"/>
      <c r="Y20" s="592"/>
      <c r="Z20" s="643">
        <v>59.5</v>
      </c>
      <c r="AA20" s="643"/>
      <c r="AB20" s="643"/>
      <c r="AC20" s="643"/>
      <c r="AD20" s="644">
        <v>10431650</v>
      </c>
      <c r="AE20" s="644"/>
      <c r="AF20" s="644"/>
      <c r="AG20" s="644"/>
      <c r="AH20" s="644"/>
      <c r="AI20" s="644"/>
      <c r="AJ20" s="644"/>
      <c r="AK20" s="644"/>
      <c r="AL20" s="613">
        <v>99.9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2138</v>
      </c>
      <c r="BH20" s="591"/>
      <c r="BI20" s="591"/>
      <c r="BJ20" s="591"/>
      <c r="BK20" s="591"/>
      <c r="BL20" s="591"/>
      <c r="BM20" s="591"/>
      <c r="BN20" s="592"/>
      <c r="BO20" s="643">
        <v>0</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17669003</v>
      </c>
      <c r="CS20" s="591"/>
      <c r="CT20" s="591"/>
      <c r="CU20" s="591"/>
      <c r="CV20" s="591"/>
      <c r="CW20" s="591"/>
      <c r="CX20" s="591"/>
      <c r="CY20" s="592"/>
      <c r="CZ20" s="643">
        <v>100</v>
      </c>
      <c r="DA20" s="643"/>
      <c r="DB20" s="643"/>
      <c r="DC20" s="643"/>
      <c r="DD20" s="596">
        <v>1774466</v>
      </c>
      <c r="DE20" s="591"/>
      <c r="DF20" s="591"/>
      <c r="DG20" s="591"/>
      <c r="DH20" s="591"/>
      <c r="DI20" s="591"/>
      <c r="DJ20" s="591"/>
      <c r="DK20" s="591"/>
      <c r="DL20" s="591"/>
      <c r="DM20" s="591"/>
      <c r="DN20" s="591"/>
      <c r="DO20" s="591"/>
      <c r="DP20" s="592"/>
      <c r="DQ20" s="596">
        <v>12261552</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3833</v>
      </c>
      <c r="S21" s="591"/>
      <c r="T21" s="591"/>
      <c r="U21" s="591"/>
      <c r="V21" s="591"/>
      <c r="W21" s="591"/>
      <c r="X21" s="591"/>
      <c r="Y21" s="592"/>
      <c r="Z21" s="643">
        <v>0</v>
      </c>
      <c r="AA21" s="643"/>
      <c r="AB21" s="643"/>
      <c r="AC21" s="643"/>
      <c r="AD21" s="644">
        <v>3833</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2138</v>
      </c>
      <c r="BH21" s="591"/>
      <c r="BI21" s="591"/>
      <c r="BJ21" s="591"/>
      <c r="BK21" s="591"/>
      <c r="BL21" s="591"/>
      <c r="BM21" s="591"/>
      <c r="BN21" s="592"/>
      <c r="BO21" s="643">
        <v>0</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116529</v>
      </c>
      <c r="S22" s="591"/>
      <c r="T22" s="591"/>
      <c r="U22" s="591"/>
      <c r="V22" s="591"/>
      <c r="W22" s="591"/>
      <c r="X22" s="591"/>
      <c r="Y22" s="592"/>
      <c r="Z22" s="643">
        <v>0.6</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222445</v>
      </c>
      <c r="S23" s="591"/>
      <c r="T23" s="591"/>
      <c r="U23" s="591"/>
      <c r="V23" s="591"/>
      <c r="W23" s="591"/>
      <c r="X23" s="591"/>
      <c r="Y23" s="592"/>
      <c r="Z23" s="643">
        <v>1.2</v>
      </c>
      <c r="AA23" s="643"/>
      <c r="AB23" s="643"/>
      <c r="AC23" s="643"/>
      <c r="AD23" s="644">
        <v>8453</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83145</v>
      </c>
      <c r="S24" s="591"/>
      <c r="T24" s="591"/>
      <c r="U24" s="591"/>
      <c r="V24" s="591"/>
      <c r="W24" s="591"/>
      <c r="X24" s="591"/>
      <c r="Y24" s="592"/>
      <c r="Z24" s="643">
        <v>0.4</v>
      </c>
      <c r="AA24" s="643"/>
      <c r="AB24" s="643"/>
      <c r="AC24" s="643"/>
      <c r="AD24" s="644">
        <v>402</v>
      </c>
      <c r="AE24" s="644"/>
      <c r="AF24" s="644"/>
      <c r="AG24" s="644"/>
      <c r="AH24" s="644"/>
      <c r="AI24" s="644"/>
      <c r="AJ24" s="644"/>
      <c r="AK24" s="644"/>
      <c r="AL24" s="613">
        <v>0</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7275785</v>
      </c>
      <c r="CS24" s="641"/>
      <c r="CT24" s="641"/>
      <c r="CU24" s="641"/>
      <c r="CV24" s="641"/>
      <c r="CW24" s="641"/>
      <c r="CX24" s="641"/>
      <c r="CY24" s="688"/>
      <c r="CZ24" s="692">
        <v>41.2</v>
      </c>
      <c r="DA24" s="693"/>
      <c r="DB24" s="693"/>
      <c r="DC24" s="694"/>
      <c r="DD24" s="687">
        <v>5378023</v>
      </c>
      <c r="DE24" s="641"/>
      <c r="DF24" s="641"/>
      <c r="DG24" s="641"/>
      <c r="DH24" s="641"/>
      <c r="DI24" s="641"/>
      <c r="DJ24" s="641"/>
      <c r="DK24" s="688"/>
      <c r="DL24" s="687">
        <v>5332853</v>
      </c>
      <c r="DM24" s="641"/>
      <c r="DN24" s="641"/>
      <c r="DO24" s="641"/>
      <c r="DP24" s="641"/>
      <c r="DQ24" s="641"/>
      <c r="DR24" s="641"/>
      <c r="DS24" s="641"/>
      <c r="DT24" s="641"/>
      <c r="DU24" s="641"/>
      <c r="DV24" s="688"/>
      <c r="DW24" s="689">
        <v>49.2</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1616776</v>
      </c>
      <c r="S25" s="591"/>
      <c r="T25" s="591"/>
      <c r="U25" s="591"/>
      <c r="V25" s="591"/>
      <c r="W25" s="591"/>
      <c r="X25" s="591"/>
      <c r="Y25" s="592"/>
      <c r="Z25" s="643">
        <v>8.6999999999999993</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3004314</v>
      </c>
      <c r="CS25" s="609"/>
      <c r="CT25" s="609"/>
      <c r="CU25" s="609"/>
      <c r="CV25" s="609"/>
      <c r="CW25" s="609"/>
      <c r="CX25" s="609"/>
      <c r="CY25" s="610"/>
      <c r="CZ25" s="593">
        <v>17</v>
      </c>
      <c r="DA25" s="611"/>
      <c r="DB25" s="611"/>
      <c r="DC25" s="612"/>
      <c r="DD25" s="596">
        <v>2811434</v>
      </c>
      <c r="DE25" s="609"/>
      <c r="DF25" s="609"/>
      <c r="DG25" s="609"/>
      <c r="DH25" s="609"/>
      <c r="DI25" s="609"/>
      <c r="DJ25" s="609"/>
      <c r="DK25" s="610"/>
      <c r="DL25" s="596">
        <v>2773896</v>
      </c>
      <c r="DM25" s="609"/>
      <c r="DN25" s="609"/>
      <c r="DO25" s="609"/>
      <c r="DP25" s="609"/>
      <c r="DQ25" s="609"/>
      <c r="DR25" s="609"/>
      <c r="DS25" s="609"/>
      <c r="DT25" s="609"/>
      <c r="DU25" s="609"/>
      <c r="DV25" s="610"/>
      <c r="DW25" s="613">
        <v>25.6</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2039564</v>
      </c>
      <c r="CS26" s="591"/>
      <c r="CT26" s="591"/>
      <c r="CU26" s="591"/>
      <c r="CV26" s="591"/>
      <c r="CW26" s="591"/>
      <c r="CX26" s="591"/>
      <c r="CY26" s="592"/>
      <c r="CZ26" s="593">
        <v>11.5</v>
      </c>
      <c r="DA26" s="611"/>
      <c r="DB26" s="611"/>
      <c r="DC26" s="612"/>
      <c r="DD26" s="596">
        <v>1867517</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907662</v>
      </c>
      <c r="S27" s="591"/>
      <c r="T27" s="591"/>
      <c r="U27" s="591"/>
      <c r="V27" s="591"/>
      <c r="W27" s="591"/>
      <c r="X27" s="591"/>
      <c r="Y27" s="592"/>
      <c r="Z27" s="643">
        <v>4.9000000000000004</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5232054</v>
      </c>
      <c r="BH27" s="591"/>
      <c r="BI27" s="591"/>
      <c r="BJ27" s="591"/>
      <c r="BK27" s="591"/>
      <c r="BL27" s="591"/>
      <c r="BM27" s="591"/>
      <c r="BN27" s="592"/>
      <c r="BO27" s="643">
        <v>100</v>
      </c>
      <c r="BP27" s="643"/>
      <c r="BQ27" s="643"/>
      <c r="BR27" s="643"/>
      <c r="BS27" s="596">
        <v>159294</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2643304</v>
      </c>
      <c r="CS27" s="609"/>
      <c r="CT27" s="609"/>
      <c r="CU27" s="609"/>
      <c r="CV27" s="609"/>
      <c r="CW27" s="609"/>
      <c r="CX27" s="609"/>
      <c r="CY27" s="610"/>
      <c r="CZ27" s="593">
        <v>15</v>
      </c>
      <c r="DA27" s="611"/>
      <c r="DB27" s="611"/>
      <c r="DC27" s="612"/>
      <c r="DD27" s="596">
        <v>949226</v>
      </c>
      <c r="DE27" s="609"/>
      <c r="DF27" s="609"/>
      <c r="DG27" s="609"/>
      <c r="DH27" s="609"/>
      <c r="DI27" s="609"/>
      <c r="DJ27" s="609"/>
      <c r="DK27" s="610"/>
      <c r="DL27" s="596">
        <v>941594</v>
      </c>
      <c r="DM27" s="609"/>
      <c r="DN27" s="609"/>
      <c r="DO27" s="609"/>
      <c r="DP27" s="609"/>
      <c r="DQ27" s="609"/>
      <c r="DR27" s="609"/>
      <c r="DS27" s="609"/>
      <c r="DT27" s="609"/>
      <c r="DU27" s="609"/>
      <c r="DV27" s="610"/>
      <c r="DW27" s="613">
        <v>8.6999999999999993</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555010</v>
      </c>
      <c r="S28" s="591"/>
      <c r="T28" s="591"/>
      <c r="U28" s="591"/>
      <c r="V28" s="591"/>
      <c r="W28" s="591"/>
      <c r="X28" s="591"/>
      <c r="Y28" s="592"/>
      <c r="Z28" s="643">
        <v>3</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1628167</v>
      </c>
      <c r="CS28" s="591"/>
      <c r="CT28" s="591"/>
      <c r="CU28" s="591"/>
      <c r="CV28" s="591"/>
      <c r="CW28" s="591"/>
      <c r="CX28" s="591"/>
      <c r="CY28" s="592"/>
      <c r="CZ28" s="593">
        <v>9.1999999999999993</v>
      </c>
      <c r="DA28" s="611"/>
      <c r="DB28" s="611"/>
      <c r="DC28" s="612"/>
      <c r="DD28" s="596">
        <v>1617363</v>
      </c>
      <c r="DE28" s="591"/>
      <c r="DF28" s="591"/>
      <c r="DG28" s="591"/>
      <c r="DH28" s="591"/>
      <c r="DI28" s="591"/>
      <c r="DJ28" s="591"/>
      <c r="DK28" s="592"/>
      <c r="DL28" s="596">
        <v>1617363</v>
      </c>
      <c r="DM28" s="591"/>
      <c r="DN28" s="591"/>
      <c r="DO28" s="591"/>
      <c r="DP28" s="591"/>
      <c r="DQ28" s="591"/>
      <c r="DR28" s="591"/>
      <c r="DS28" s="591"/>
      <c r="DT28" s="591"/>
      <c r="DU28" s="591"/>
      <c r="DV28" s="592"/>
      <c r="DW28" s="613">
        <v>14.9</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119371</v>
      </c>
      <c r="S29" s="591"/>
      <c r="T29" s="591"/>
      <c r="U29" s="591"/>
      <c r="V29" s="591"/>
      <c r="W29" s="591"/>
      <c r="X29" s="591"/>
      <c r="Y29" s="592"/>
      <c r="Z29" s="643">
        <v>0.6</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1628167</v>
      </c>
      <c r="CS29" s="609"/>
      <c r="CT29" s="609"/>
      <c r="CU29" s="609"/>
      <c r="CV29" s="609"/>
      <c r="CW29" s="609"/>
      <c r="CX29" s="609"/>
      <c r="CY29" s="610"/>
      <c r="CZ29" s="593">
        <v>9.1999999999999993</v>
      </c>
      <c r="DA29" s="611"/>
      <c r="DB29" s="611"/>
      <c r="DC29" s="612"/>
      <c r="DD29" s="596">
        <v>1617363</v>
      </c>
      <c r="DE29" s="609"/>
      <c r="DF29" s="609"/>
      <c r="DG29" s="609"/>
      <c r="DH29" s="609"/>
      <c r="DI29" s="609"/>
      <c r="DJ29" s="609"/>
      <c r="DK29" s="610"/>
      <c r="DL29" s="596">
        <v>1617363</v>
      </c>
      <c r="DM29" s="609"/>
      <c r="DN29" s="609"/>
      <c r="DO29" s="609"/>
      <c r="DP29" s="609"/>
      <c r="DQ29" s="609"/>
      <c r="DR29" s="609"/>
      <c r="DS29" s="609"/>
      <c r="DT29" s="609"/>
      <c r="DU29" s="609"/>
      <c r="DV29" s="610"/>
      <c r="DW29" s="613">
        <v>14.9</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894060</v>
      </c>
      <c r="S30" s="591"/>
      <c r="T30" s="591"/>
      <c r="U30" s="591"/>
      <c r="V30" s="591"/>
      <c r="W30" s="591"/>
      <c r="X30" s="591"/>
      <c r="Y30" s="592"/>
      <c r="Z30" s="643">
        <v>4.8</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99.2</v>
      </c>
      <c r="BH30" s="657"/>
      <c r="BI30" s="657"/>
      <c r="BJ30" s="657"/>
      <c r="BK30" s="657"/>
      <c r="BL30" s="657"/>
      <c r="BM30" s="658">
        <v>97.3</v>
      </c>
      <c r="BN30" s="657"/>
      <c r="BO30" s="657"/>
      <c r="BP30" s="657"/>
      <c r="BQ30" s="659"/>
      <c r="BR30" s="656">
        <v>99.1</v>
      </c>
      <c r="BS30" s="657"/>
      <c r="BT30" s="657"/>
      <c r="BU30" s="657"/>
      <c r="BV30" s="657"/>
      <c r="BW30" s="657"/>
      <c r="BX30" s="658">
        <v>96.7</v>
      </c>
      <c r="BY30" s="657"/>
      <c r="BZ30" s="657"/>
      <c r="CA30" s="657"/>
      <c r="CB30" s="659"/>
      <c r="CD30" s="662"/>
      <c r="CE30" s="663"/>
      <c r="CF30" s="627" t="s">
        <v>292</v>
      </c>
      <c r="CG30" s="624"/>
      <c r="CH30" s="624"/>
      <c r="CI30" s="624"/>
      <c r="CJ30" s="624"/>
      <c r="CK30" s="624"/>
      <c r="CL30" s="624"/>
      <c r="CM30" s="624"/>
      <c r="CN30" s="624"/>
      <c r="CO30" s="624"/>
      <c r="CP30" s="624"/>
      <c r="CQ30" s="625"/>
      <c r="CR30" s="590">
        <v>1470539</v>
      </c>
      <c r="CS30" s="591"/>
      <c r="CT30" s="591"/>
      <c r="CU30" s="591"/>
      <c r="CV30" s="591"/>
      <c r="CW30" s="591"/>
      <c r="CX30" s="591"/>
      <c r="CY30" s="592"/>
      <c r="CZ30" s="593">
        <v>8.3000000000000007</v>
      </c>
      <c r="DA30" s="611"/>
      <c r="DB30" s="611"/>
      <c r="DC30" s="612"/>
      <c r="DD30" s="596">
        <v>1462953</v>
      </c>
      <c r="DE30" s="591"/>
      <c r="DF30" s="591"/>
      <c r="DG30" s="591"/>
      <c r="DH30" s="591"/>
      <c r="DI30" s="591"/>
      <c r="DJ30" s="591"/>
      <c r="DK30" s="592"/>
      <c r="DL30" s="596">
        <v>1462953</v>
      </c>
      <c r="DM30" s="591"/>
      <c r="DN30" s="591"/>
      <c r="DO30" s="591"/>
      <c r="DP30" s="591"/>
      <c r="DQ30" s="591"/>
      <c r="DR30" s="591"/>
      <c r="DS30" s="591"/>
      <c r="DT30" s="591"/>
      <c r="DU30" s="591"/>
      <c r="DV30" s="592"/>
      <c r="DW30" s="613">
        <v>13.5</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1019122</v>
      </c>
      <c r="S31" s="591"/>
      <c r="T31" s="591"/>
      <c r="U31" s="591"/>
      <c r="V31" s="591"/>
      <c r="W31" s="591"/>
      <c r="X31" s="591"/>
      <c r="Y31" s="592"/>
      <c r="Z31" s="643">
        <v>5.5</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99.5</v>
      </c>
      <c r="BH31" s="609"/>
      <c r="BI31" s="609"/>
      <c r="BJ31" s="609"/>
      <c r="BK31" s="609"/>
      <c r="BL31" s="609"/>
      <c r="BM31" s="645">
        <v>98.2</v>
      </c>
      <c r="BN31" s="655"/>
      <c r="BO31" s="655"/>
      <c r="BP31" s="655"/>
      <c r="BQ31" s="619"/>
      <c r="BR31" s="654">
        <v>99.4</v>
      </c>
      <c r="BS31" s="609"/>
      <c r="BT31" s="609"/>
      <c r="BU31" s="609"/>
      <c r="BV31" s="609"/>
      <c r="BW31" s="609"/>
      <c r="BX31" s="645">
        <v>98</v>
      </c>
      <c r="BY31" s="655"/>
      <c r="BZ31" s="655"/>
      <c r="CA31" s="655"/>
      <c r="CB31" s="619"/>
      <c r="CD31" s="662"/>
      <c r="CE31" s="663"/>
      <c r="CF31" s="627" t="s">
        <v>296</v>
      </c>
      <c r="CG31" s="624"/>
      <c r="CH31" s="624"/>
      <c r="CI31" s="624"/>
      <c r="CJ31" s="624"/>
      <c r="CK31" s="624"/>
      <c r="CL31" s="624"/>
      <c r="CM31" s="624"/>
      <c r="CN31" s="624"/>
      <c r="CO31" s="624"/>
      <c r="CP31" s="624"/>
      <c r="CQ31" s="625"/>
      <c r="CR31" s="590">
        <v>157628</v>
      </c>
      <c r="CS31" s="609"/>
      <c r="CT31" s="609"/>
      <c r="CU31" s="609"/>
      <c r="CV31" s="609"/>
      <c r="CW31" s="609"/>
      <c r="CX31" s="609"/>
      <c r="CY31" s="610"/>
      <c r="CZ31" s="593">
        <v>0.9</v>
      </c>
      <c r="DA31" s="611"/>
      <c r="DB31" s="611"/>
      <c r="DC31" s="612"/>
      <c r="DD31" s="596">
        <v>154410</v>
      </c>
      <c r="DE31" s="609"/>
      <c r="DF31" s="609"/>
      <c r="DG31" s="609"/>
      <c r="DH31" s="609"/>
      <c r="DI31" s="609"/>
      <c r="DJ31" s="609"/>
      <c r="DK31" s="610"/>
      <c r="DL31" s="596">
        <v>154410</v>
      </c>
      <c r="DM31" s="609"/>
      <c r="DN31" s="609"/>
      <c r="DO31" s="609"/>
      <c r="DP31" s="609"/>
      <c r="DQ31" s="609"/>
      <c r="DR31" s="609"/>
      <c r="DS31" s="609"/>
      <c r="DT31" s="609"/>
      <c r="DU31" s="609"/>
      <c r="DV31" s="610"/>
      <c r="DW31" s="613">
        <v>1.4</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203048</v>
      </c>
      <c r="S32" s="591"/>
      <c r="T32" s="591"/>
      <c r="U32" s="591"/>
      <c r="V32" s="591"/>
      <c r="W32" s="591"/>
      <c r="X32" s="591"/>
      <c r="Y32" s="592"/>
      <c r="Z32" s="643">
        <v>1.1000000000000001</v>
      </c>
      <c r="AA32" s="643"/>
      <c r="AB32" s="643"/>
      <c r="AC32" s="643"/>
      <c r="AD32" s="644">
        <v>39</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98.9</v>
      </c>
      <c r="BH32" s="575"/>
      <c r="BI32" s="575"/>
      <c r="BJ32" s="575"/>
      <c r="BK32" s="575"/>
      <c r="BL32" s="575"/>
      <c r="BM32" s="638">
        <v>96.1</v>
      </c>
      <c r="BN32" s="575"/>
      <c r="BO32" s="575"/>
      <c r="BP32" s="575"/>
      <c r="BQ32" s="632"/>
      <c r="BR32" s="653">
        <v>98.7</v>
      </c>
      <c r="BS32" s="575"/>
      <c r="BT32" s="575"/>
      <c r="BU32" s="575"/>
      <c r="BV32" s="575"/>
      <c r="BW32" s="575"/>
      <c r="BX32" s="638">
        <v>95.2</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1751400</v>
      </c>
      <c r="S33" s="591"/>
      <c r="T33" s="591"/>
      <c r="U33" s="591"/>
      <c r="V33" s="591"/>
      <c r="W33" s="591"/>
      <c r="X33" s="591"/>
      <c r="Y33" s="592"/>
      <c r="Z33" s="643">
        <v>9.5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8616702</v>
      </c>
      <c r="CS33" s="609"/>
      <c r="CT33" s="609"/>
      <c r="CU33" s="609"/>
      <c r="CV33" s="609"/>
      <c r="CW33" s="609"/>
      <c r="CX33" s="609"/>
      <c r="CY33" s="610"/>
      <c r="CZ33" s="593">
        <v>48.8</v>
      </c>
      <c r="DA33" s="611"/>
      <c r="DB33" s="611"/>
      <c r="DC33" s="612"/>
      <c r="DD33" s="596">
        <v>5898690</v>
      </c>
      <c r="DE33" s="609"/>
      <c r="DF33" s="609"/>
      <c r="DG33" s="609"/>
      <c r="DH33" s="609"/>
      <c r="DI33" s="609"/>
      <c r="DJ33" s="609"/>
      <c r="DK33" s="610"/>
      <c r="DL33" s="596">
        <v>3734781</v>
      </c>
      <c r="DM33" s="609"/>
      <c r="DN33" s="609"/>
      <c r="DO33" s="609"/>
      <c r="DP33" s="609"/>
      <c r="DQ33" s="609"/>
      <c r="DR33" s="609"/>
      <c r="DS33" s="609"/>
      <c r="DT33" s="609"/>
      <c r="DU33" s="609"/>
      <c r="DV33" s="610"/>
      <c r="DW33" s="613">
        <v>34.4</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2409311</v>
      </c>
      <c r="CS34" s="591"/>
      <c r="CT34" s="591"/>
      <c r="CU34" s="591"/>
      <c r="CV34" s="591"/>
      <c r="CW34" s="591"/>
      <c r="CX34" s="591"/>
      <c r="CY34" s="592"/>
      <c r="CZ34" s="593">
        <v>13.6</v>
      </c>
      <c r="DA34" s="611"/>
      <c r="DB34" s="611"/>
      <c r="DC34" s="612"/>
      <c r="DD34" s="596">
        <v>1772738</v>
      </c>
      <c r="DE34" s="591"/>
      <c r="DF34" s="591"/>
      <c r="DG34" s="591"/>
      <c r="DH34" s="591"/>
      <c r="DI34" s="591"/>
      <c r="DJ34" s="591"/>
      <c r="DK34" s="592"/>
      <c r="DL34" s="596">
        <v>1440916</v>
      </c>
      <c r="DM34" s="591"/>
      <c r="DN34" s="591"/>
      <c r="DO34" s="591"/>
      <c r="DP34" s="591"/>
      <c r="DQ34" s="591"/>
      <c r="DR34" s="591"/>
      <c r="DS34" s="591"/>
      <c r="DT34" s="591"/>
      <c r="DU34" s="591"/>
      <c r="DV34" s="592"/>
      <c r="DW34" s="613">
        <v>13.3</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400000</v>
      </c>
      <c r="S35" s="591"/>
      <c r="T35" s="591"/>
      <c r="U35" s="591"/>
      <c r="V35" s="591"/>
      <c r="W35" s="591"/>
      <c r="X35" s="591"/>
      <c r="Y35" s="592"/>
      <c r="Z35" s="643">
        <v>2.2000000000000002</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3685172</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26954</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108358</v>
      </c>
      <c r="CS35" s="609"/>
      <c r="CT35" s="609"/>
      <c r="CU35" s="609"/>
      <c r="CV35" s="609"/>
      <c r="CW35" s="609"/>
      <c r="CX35" s="609"/>
      <c r="CY35" s="610"/>
      <c r="CZ35" s="593">
        <v>0.6</v>
      </c>
      <c r="DA35" s="611"/>
      <c r="DB35" s="611"/>
      <c r="DC35" s="612"/>
      <c r="DD35" s="596">
        <v>101534</v>
      </c>
      <c r="DE35" s="609"/>
      <c r="DF35" s="609"/>
      <c r="DG35" s="609"/>
      <c r="DH35" s="609"/>
      <c r="DI35" s="609"/>
      <c r="DJ35" s="609"/>
      <c r="DK35" s="610"/>
      <c r="DL35" s="596">
        <v>79855</v>
      </c>
      <c r="DM35" s="609"/>
      <c r="DN35" s="609"/>
      <c r="DO35" s="609"/>
      <c r="DP35" s="609"/>
      <c r="DQ35" s="609"/>
      <c r="DR35" s="609"/>
      <c r="DS35" s="609"/>
      <c r="DT35" s="609"/>
      <c r="DU35" s="609"/>
      <c r="DV35" s="610"/>
      <c r="DW35" s="613">
        <v>0.7</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18513270</v>
      </c>
      <c r="S36" s="631"/>
      <c r="T36" s="631"/>
      <c r="U36" s="631"/>
      <c r="V36" s="631"/>
      <c r="W36" s="631"/>
      <c r="X36" s="631"/>
      <c r="Y36" s="634"/>
      <c r="Z36" s="635">
        <v>100</v>
      </c>
      <c r="AA36" s="635"/>
      <c r="AB36" s="635"/>
      <c r="AC36" s="635"/>
      <c r="AD36" s="636">
        <v>10444377</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795211</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-22785</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1267985</v>
      </c>
      <c r="CS36" s="591"/>
      <c r="CT36" s="591"/>
      <c r="CU36" s="591"/>
      <c r="CV36" s="591"/>
      <c r="CW36" s="591"/>
      <c r="CX36" s="591"/>
      <c r="CY36" s="592"/>
      <c r="CZ36" s="593">
        <v>7.2</v>
      </c>
      <c r="DA36" s="611"/>
      <c r="DB36" s="611"/>
      <c r="DC36" s="612"/>
      <c r="DD36" s="596">
        <v>1090390</v>
      </c>
      <c r="DE36" s="591"/>
      <c r="DF36" s="591"/>
      <c r="DG36" s="591"/>
      <c r="DH36" s="591"/>
      <c r="DI36" s="591"/>
      <c r="DJ36" s="591"/>
      <c r="DK36" s="592"/>
      <c r="DL36" s="596">
        <v>934913</v>
      </c>
      <c r="DM36" s="591"/>
      <c r="DN36" s="591"/>
      <c r="DO36" s="591"/>
      <c r="DP36" s="591"/>
      <c r="DQ36" s="591"/>
      <c r="DR36" s="591"/>
      <c r="DS36" s="591"/>
      <c r="DT36" s="591"/>
      <c r="DU36" s="591"/>
      <c r="DV36" s="592"/>
      <c r="DW36" s="613">
        <v>8.6</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778546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5645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102112</v>
      </c>
      <c r="CS37" s="609"/>
      <c r="CT37" s="609"/>
      <c r="CU37" s="609"/>
      <c r="CV37" s="609"/>
      <c r="CW37" s="609"/>
      <c r="CX37" s="609"/>
      <c r="CY37" s="610"/>
      <c r="CZ37" s="593">
        <v>0.6</v>
      </c>
      <c r="DA37" s="611"/>
      <c r="DB37" s="611"/>
      <c r="DC37" s="612"/>
      <c r="DD37" s="596">
        <v>101517</v>
      </c>
      <c r="DE37" s="609"/>
      <c r="DF37" s="609"/>
      <c r="DG37" s="609"/>
      <c r="DH37" s="609"/>
      <c r="DI37" s="609"/>
      <c r="DJ37" s="609"/>
      <c r="DK37" s="610"/>
      <c r="DL37" s="596">
        <v>101517</v>
      </c>
      <c r="DM37" s="609"/>
      <c r="DN37" s="609"/>
      <c r="DO37" s="609"/>
      <c r="DP37" s="609"/>
      <c r="DQ37" s="609"/>
      <c r="DR37" s="609"/>
      <c r="DS37" s="609"/>
      <c r="DT37" s="609"/>
      <c r="DU37" s="609"/>
      <c r="DV37" s="610"/>
      <c r="DW37" s="613">
        <v>0.9</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310604</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9294</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1800811</v>
      </c>
      <c r="CS38" s="591"/>
      <c r="CT38" s="591"/>
      <c r="CU38" s="591"/>
      <c r="CV38" s="591"/>
      <c r="CW38" s="591"/>
      <c r="CX38" s="591"/>
      <c r="CY38" s="592"/>
      <c r="CZ38" s="593">
        <v>10.199999999999999</v>
      </c>
      <c r="DA38" s="611"/>
      <c r="DB38" s="611"/>
      <c r="DC38" s="612"/>
      <c r="DD38" s="596">
        <v>1531859</v>
      </c>
      <c r="DE38" s="591"/>
      <c r="DF38" s="591"/>
      <c r="DG38" s="591"/>
      <c r="DH38" s="591"/>
      <c r="DI38" s="591"/>
      <c r="DJ38" s="591"/>
      <c r="DK38" s="592"/>
      <c r="DL38" s="596">
        <v>1279097</v>
      </c>
      <c r="DM38" s="591"/>
      <c r="DN38" s="591"/>
      <c r="DO38" s="591"/>
      <c r="DP38" s="591"/>
      <c r="DQ38" s="591"/>
      <c r="DR38" s="591"/>
      <c r="DS38" s="591"/>
      <c r="DT38" s="591"/>
      <c r="DU38" s="591"/>
      <c r="DV38" s="592"/>
      <c r="DW38" s="613">
        <v>11.8</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252756</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95</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1647347</v>
      </c>
      <c r="CS39" s="609"/>
      <c r="CT39" s="609"/>
      <c r="CU39" s="609"/>
      <c r="CV39" s="609"/>
      <c r="CW39" s="609"/>
      <c r="CX39" s="609"/>
      <c r="CY39" s="610"/>
      <c r="CZ39" s="593">
        <v>9.3000000000000007</v>
      </c>
      <c r="DA39" s="611"/>
      <c r="DB39" s="611"/>
      <c r="DC39" s="612"/>
      <c r="DD39" s="596">
        <v>968863</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320028</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113</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1382890</v>
      </c>
      <c r="CS40" s="591"/>
      <c r="CT40" s="591"/>
      <c r="CU40" s="591"/>
      <c r="CV40" s="591"/>
      <c r="CW40" s="591"/>
      <c r="CX40" s="591"/>
      <c r="CY40" s="592"/>
      <c r="CZ40" s="593">
        <v>7.8</v>
      </c>
      <c r="DA40" s="611"/>
      <c r="DB40" s="611"/>
      <c r="DC40" s="612"/>
      <c r="DD40" s="596">
        <v>433306</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1228027</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359</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1776516</v>
      </c>
      <c r="CS42" s="591"/>
      <c r="CT42" s="591"/>
      <c r="CU42" s="591"/>
      <c r="CV42" s="591"/>
      <c r="CW42" s="591"/>
      <c r="CX42" s="591"/>
      <c r="CY42" s="592"/>
      <c r="CZ42" s="593">
        <v>10.1</v>
      </c>
      <c r="DA42" s="594"/>
      <c r="DB42" s="594"/>
      <c r="DC42" s="595"/>
      <c r="DD42" s="596">
        <v>984839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37014</v>
      </c>
      <c r="CS43" s="609"/>
      <c r="CT43" s="609"/>
      <c r="CU43" s="609"/>
      <c r="CV43" s="609"/>
      <c r="CW43" s="609"/>
      <c r="CX43" s="609"/>
      <c r="CY43" s="610"/>
      <c r="CZ43" s="593">
        <v>0.2</v>
      </c>
      <c r="DA43" s="611"/>
      <c r="DB43" s="611"/>
      <c r="DC43" s="612"/>
      <c r="DD43" s="596">
        <v>36915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1774466</v>
      </c>
      <c r="CS44" s="591"/>
      <c r="CT44" s="591"/>
      <c r="CU44" s="591"/>
      <c r="CV44" s="591"/>
      <c r="CW44" s="591"/>
      <c r="CX44" s="591"/>
      <c r="CY44" s="592"/>
      <c r="CZ44" s="593">
        <v>10</v>
      </c>
      <c r="DA44" s="594"/>
      <c r="DB44" s="594"/>
      <c r="DC44" s="595"/>
      <c r="DD44" s="596">
        <v>984584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266492</v>
      </c>
      <c r="CS45" s="609"/>
      <c r="CT45" s="609"/>
      <c r="CU45" s="609"/>
      <c r="CV45" s="609"/>
      <c r="CW45" s="609"/>
      <c r="CX45" s="609"/>
      <c r="CY45" s="610"/>
      <c r="CZ45" s="593">
        <v>1.5</v>
      </c>
      <c r="DA45" s="611"/>
      <c r="DB45" s="611"/>
      <c r="DC45" s="612"/>
      <c r="DD45" s="596">
        <v>93234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1361058</v>
      </c>
      <c r="CS46" s="591"/>
      <c r="CT46" s="591"/>
      <c r="CU46" s="591"/>
      <c r="CV46" s="591"/>
      <c r="CW46" s="591"/>
      <c r="CX46" s="591"/>
      <c r="CY46" s="592"/>
      <c r="CZ46" s="593">
        <v>7.7</v>
      </c>
      <c r="DA46" s="594"/>
      <c r="DB46" s="594"/>
      <c r="DC46" s="595"/>
      <c r="DD46" s="596">
        <v>766702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2050</v>
      </c>
      <c r="CS47" s="609"/>
      <c r="CT47" s="609"/>
      <c r="CU47" s="609"/>
      <c r="CV47" s="609"/>
      <c r="CW47" s="609"/>
      <c r="CX47" s="609"/>
      <c r="CY47" s="610"/>
      <c r="CZ47" s="593">
        <v>0</v>
      </c>
      <c r="DA47" s="611"/>
      <c r="DB47" s="611"/>
      <c r="DC47" s="612"/>
      <c r="DD47" s="596">
        <v>255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17669003</v>
      </c>
      <c r="CS49" s="575"/>
      <c r="CT49" s="575"/>
      <c r="CU49" s="575"/>
      <c r="CV49" s="575"/>
      <c r="CW49" s="575"/>
      <c r="CX49" s="575"/>
      <c r="CY49" s="576"/>
      <c r="CZ49" s="577">
        <v>100</v>
      </c>
      <c r="DA49" s="578"/>
      <c r="DB49" s="578"/>
      <c r="DC49" s="579"/>
      <c r="DD49" s="580">
        <v>12261552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18528</v>
      </c>
      <c r="R7" s="1104"/>
      <c r="S7" s="1104"/>
      <c r="T7" s="1104"/>
      <c r="U7" s="1104"/>
      <c r="V7" s="1104">
        <v>17684</v>
      </c>
      <c r="W7" s="1104"/>
      <c r="X7" s="1104"/>
      <c r="Y7" s="1104"/>
      <c r="Z7" s="1104"/>
      <c r="AA7" s="1104">
        <v>844</v>
      </c>
      <c r="AB7" s="1104"/>
      <c r="AC7" s="1104"/>
      <c r="AD7" s="1104"/>
      <c r="AE7" s="1105"/>
      <c r="AF7" s="1106">
        <v>630</v>
      </c>
      <c r="AG7" s="1107"/>
      <c r="AH7" s="1107"/>
      <c r="AI7" s="1107"/>
      <c r="AJ7" s="1108"/>
      <c r="AK7" s="1090">
        <v>894</v>
      </c>
      <c r="AL7" s="1091"/>
      <c r="AM7" s="1091"/>
      <c r="AN7" s="1091"/>
      <c r="AO7" s="1091"/>
      <c r="AP7" s="1091">
        <v>16213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539</v>
      </c>
      <c r="BT7" s="1095"/>
      <c r="BU7" s="1095"/>
      <c r="BV7" s="1095"/>
      <c r="BW7" s="1095"/>
      <c r="BX7" s="1095"/>
      <c r="BY7" s="1095"/>
      <c r="BZ7" s="1095"/>
      <c r="CA7" s="1095"/>
      <c r="CB7" s="1095"/>
      <c r="CC7" s="1095"/>
      <c r="CD7" s="1095"/>
      <c r="CE7" s="1095"/>
      <c r="CF7" s="1095"/>
      <c r="CG7" s="1096"/>
      <c r="CH7" s="1087">
        <v>-5</v>
      </c>
      <c r="CI7" s="1088"/>
      <c r="CJ7" s="1088"/>
      <c r="CK7" s="1088"/>
      <c r="CL7" s="1089"/>
      <c r="CM7" s="1087">
        <v>7</v>
      </c>
      <c r="CN7" s="1088"/>
      <c r="CO7" s="1088"/>
      <c r="CP7" s="1088"/>
      <c r="CQ7" s="1089"/>
      <c r="CR7" s="1087">
        <v>5</v>
      </c>
      <c r="CS7" s="1088"/>
      <c r="CT7" s="1088"/>
      <c r="CU7" s="1088"/>
      <c r="CV7" s="1089"/>
      <c r="CW7" s="1087">
        <v>12</v>
      </c>
      <c r="CX7" s="1088"/>
      <c r="CY7" s="1088"/>
      <c r="CZ7" s="1088"/>
      <c r="DA7" s="1089"/>
      <c r="DB7" s="1087">
        <v>0</v>
      </c>
      <c r="DC7" s="1088"/>
      <c r="DD7" s="1088"/>
      <c r="DE7" s="1088"/>
      <c r="DF7" s="1089"/>
      <c r="DG7" s="1087">
        <v>0</v>
      </c>
      <c r="DH7" s="1088"/>
      <c r="DI7" s="1088"/>
      <c r="DJ7" s="1088"/>
      <c r="DK7" s="1089"/>
      <c r="DL7" s="1087">
        <v>0</v>
      </c>
      <c r="DM7" s="1088"/>
      <c r="DN7" s="1088"/>
      <c r="DO7" s="1088"/>
      <c r="DP7" s="1089"/>
      <c r="DQ7" s="1087">
        <v>0</v>
      </c>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540</v>
      </c>
      <c r="BT8" s="1014"/>
      <c r="BU8" s="1014"/>
      <c r="BV8" s="1014"/>
      <c r="BW8" s="1014"/>
      <c r="BX8" s="1014"/>
      <c r="BY8" s="1014"/>
      <c r="BZ8" s="1014"/>
      <c r="CA8" s="1014"/>
      <c r="CB8" s="1014"/>
      <c r="CC8" s="1014"/>
      <c r="CD8" s="1014"/>
      <c r="CE8" s="1014"/>
      <c r="CF8" s="1014"/>
      <c r="CG8" s="1015"/>
      <c r="CH8" s="988">
        <v>0</v>
      </c>
      <c r="CI8" s="989"/>
      <c r="CJ8" s="989"/>
      <c r="CK8" s="989"/>
      <c r="CL8" s="990"/>
      <c r="CM8" s="988">
        <v>35</v>
      </c>
      <c r="CN8" s="989"/>
      <c r="CO8" s="989"/>
      <c r="CP8" s="989"/>
      <c r="CQ8" s="990"/>
      <c r="CR8" s="988">
        <v>25</v>
      </c>
      <c r="CS8" s="989"/>
      <c r="CT8" s="989"/>
      <c r="CU8" s="989"/>
      <c r="CV8" s="990"/>
      <c r="CW8" s="988">
        <v>0</v>
      </c>
      <c r="CX8" s="989"/>
      <c r="CY8" s="989"/>
      <c r="CZ8" s="989"/>
      <c r="DA8" s="990"/>
      <c r="DB8" s="988">
        <v>0</v>
      </c>
      <c r="DC8" s="989"/>
      <c r="DD8" s="989"/>
      <c r="DE8" s="989"/>
      <c r="DF8" s="990"/>
      <c r="DG8" s="988">
        <v>0</v>
      </c>
      <c r="DH8" s="989"/>
      <c r="DI8" s="989"/>
      <c r="DJ8" s="989"/>
      <c r="DK8" s="990"/>
      <c r="DL8" s="988">
        <v>0</v>
      </c>
      <c r="DM8" s="989"/>
      <c r="DN8" s="989"/>
      <c r="DO8" s="989"/>
      <c r="DP8" s="990"/>
      <c r="DQ8" s="988">
        <v>0</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541</v>
      </c>
      <c r="BT9" s="1014"/>
      <c r="BU9" s="1014"/>
      <c r="BV9" s="1014"/>
      <c r="BW9" s="1014"/>
      <c r="BX9" s="1014"/>
      <c r="BY9" s="1014"/>
      <c r="BZ9" s="1014"/>
      <c r="CA9" s="1014"/>
      <c r="CB9" s="1014"/>
      <c r="CC9" s="1014"/>
      <c r="CD9" s="1014"/>
      <c r="CE9" s="1014"/>
      <c r="CF9" s="1014"/>
      <c r="CG9" s="1015"/>
      <c r="CH9" s="988">
        <v>-2</v>
      </c>
      <c r="CI9" s="989"/>
      <c r="CJ9" s="989"/>
      <c r="CK9" s="989"/>
      <c r="CL9" s="990"/>
      <c r="CM9" s="988">
        <v>124</v>
      </c>
      <c r="CN9" s="989"/>
      <c r="CO9" s="989"/>
      <c r="CP9" s="989"/>
      <c r="CQ9" s="990"/>
      <c r="CR9" s="988">
        <v>70</v>
      </c>
      <c r="CS9" s="989"/>
      <c r="CT9" s="989"/>
      <c r="CU9" s="989"/>
      <c r="CV9" s="990"/>
      <c r="CW9" s="988">
        <v>41</v>
      </c>
      <c r="CX9" s="989"/>
      <c r="CY9" s="989"/>
      <c r="CZ9" s="989"/>
      <c r="DA9" s="990"/>
      <c r="DB9" s="988">
        <v>0</v>
      </c>
      <c r="DC9" s="989"/>
      <c r="DD9" s="989"/>
      <c r="DE9" s="989"/>
      <c r="DF9" s="990"/>
      <c r="DG9" s="988">
        <v>0</v>
      </c>
      <c r="DH9" s="989"/>
      <c r="DI9" s="989"/>
      <c r="DJ9" s="989"/>
      <c r="DK9" s="990"/>
      <c r="DL9" s="988">
        <v>0</v>
      </c>
      <c r="DM9" s="989"/>
      <c r="DN9" s="989"/>
      <c r="DO9" s="989"/>
      <c r="DP9" s="990"/>
      <c r="DQ9" s="988">
        <v>0</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542</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13</v>
      </c>
      <c r="CN10" s="989"/>
      <c r="CO10" s="989"/>
      <c r="CP10" s="989"/>
      <c r="CQ10" s="990"/>
      <c r="CR10" s="988">
        <v>2</v>
      </c>
      <c r="CS10" s="989"/>
      <c r="CT10" s="989"/>
      <c r="CU10" s="989"/>
      <c r="CV10" s="990"/>
      <c r="CW10" s="988">
        <v>0</v>
      </c>
      <c r="CX10" s="989"/>
      <c r="CY10" s="989"/>
      <c r="CZ10" s="989"/>
      <c r="DA10" s="990"/>
      <c r="DB10" s="988">
        <v>0</v>
      </c>
      <c r="DC10" s="989"/>
      <c r="DD10" s="989"/>
      <c r="DE10" s="989"/>
      <c r="DF10" s="990"/>
      <c r="DG10" s="988">
        <v>0</v>
      </c>
      <c r="DH10" s="989"/>
      <c r="DI10" s="989"/>
      <c r="DJ10" s="989"/>
      <c r="DK10" s="990"/>
      <c r="DL10" s="988">
        <v>0</v>
      </c>
      <c r="DM10" s="989"/>
      <c r="DN10" s="989"/>
      <c r="DO10" s="989"/>
      <c r="DP10" s="990"/>
      <c r="DQ10" s="988">
        <v>0</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543</v>
      </c>
      <c r="BT11" s="1014"/>
      <c r="BU11" s="1014"/>
      <c r="BV11" s="1014"/>
      <c r="BW11" s="1014"/>
      <c r="BX11" s="1014"/>
      <c r="BY11" s="1014"/>
      <c r="BZ11" s="1014"/>
      <c r="CA11" s="1014"/>
      <c r="CB11" s="1014"/>
      <c r="CC11" s="1014"/>
      <c r="CD11" s="1014"/>
      <c r="CE11" s="1014"/>
      <c r="CF11" s="1014"/>
      <c r="CG11" s="1015"/>
      <c r="CH11" s="988">
        <v>-1</v>
      </c>
      <c r="CI11" s="989"/>
      <c r="CJ11" s="989"/>
      <c r="CK11" s="989"/>
      <c r="CL11" s="990"/>
      <c r="CM11" s="988">
        <v>164</v>
      </c>
      <c r="CN11" s="989"/>
      <c r="CO11" s="989"/>
      <c r="CP11" s="989"/>
      <c r="CQ11" s="990"/>
      <c r="CR11" s="988">
        <v>63</v>
      </c>
      <c r="CS11" s="989"/>
      <c r="CT11" s="989"/>
      <c r="CU11" s="989"/>
      <c r="CV11" s="990"/>
      <c r="CW11" s="988">
        <v>0</v>
      </c>
      <c r="CX11" s="989"/>
      <c r="CY11" s="989"/>
      <c r="CZ11" s="989"/>
      <c r="DA11" s="990"/>
      <c r="DB11" s="988">
        <v>0</v>
      </c>
      <c r="DC11" s="989"/>
      <c r="DD11" s="989"/>
      <c r="DE11" s="989"/>
      <c r="DF11" s="990"/>
      <c r="DG11" s="988">
        <v>0</v>
      </c>
      <c r="DH11" s="989"/>
      <c r="DI11" s="989"/>
      <c r="DJ11" s="989"/>
      <c r="DK11" s="990"/>
      <c r="DL11" s="988">
        <v>0</v>
      </c>
      <c r="DM11" s="989"/>
      <c r="DN11" s="989"/>
      <c r="DO11" s="989"/>
      <c r="DP11" s="990"/>
      <c r="DQ11" s="988">
        <v>0</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67">
        <v>18513</v>
      </c>
      <c r="R23" s="1068"/>
      <c r="S23" s="1068"/>
      <c r="T23" s="1068"/>
      <c r="U23" s="1068"/>
      <c r="V23" s="1068">
        <v>17669</v>
      </c>
      <c r="W23" s="1068"/>
      <c r="X23" s="1068"/>
      <c r="Y23" s="1068"/>
      <c r="Z23" s="1068"/>
      <c r="AA23" s="1068">
        <v>844</v>
      </c>
      <c r="AB23" s="1068"/>
      <c r="AC23" s="1068"/>
      <c r="AD23" s="1068"/>
      <c r="AE23" s="1069"/>
      <c r="AF23" s="1070">
        <v>630</v>
      </c>
      <c r="AG23" s="1068"/>
      <c r="AH23" s="1068"/>
      <c r="AI23" s="1068"/>
      <c r="AJ23" s="1071"/>
      <c r="AK23" s="1072"/>
      <c r="AL23" s="1073"/>
      <c r="AM23" s="1073"/>
      <c r="AN23" s="1073"/>
      <c r="AO23" s="1073"/>
      <c r="AP23" s="1068">
        <v>16213</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379</v>
      </c>
      <c r="C28" s="1050"/>
      <c r="D28" s="1050"/>
      <c r="E28" s="1050"/>
      <c r="F28" s="1050"/>
      <c r="G28" s="1050"/>
      <c r="H28" s="1050"/>
      <c r="I28" s="1050"/>
      <c r="J28" s="1050"/>
      <c r="K28" s="1050"/>
      <c r="L28" s="1050"/>
      <c r="M28" s="1050"/>
      <c r="N28" s="1050"/>
      <c r="O28" s="1050"/>
      <c r="P28" s="1051"/>
      <c r="Q28" s="1052">
        <v>5330</v>
      </c>
      <c r="R28" s="1053"/>
      <c r="S28" s="1053"/>
      <c r="T28" s="1053"/>
      <c r="U28" s="1053"/>
      <c r="V28" s="1053">
        <v>5303</v>
      </c>
      <c r="W28" s="1053"/>
      <c r="X28" s="1053"/>
      <c r="Y28" s="1053"/>
      <c r="Z28" s="1053"/>
      <c r="AA28" s="1053">
        <v>27</v>
      </c>
      <c r="AB28" s="1053"/>
      <c r="AC28" s="1053"/>
      <c r="AD28" s="1053"/>
      <c r="AE28" s="1054"/>
      <c r="AF28" s="1055">
        <v>27</v>
      </c>
      <c r="AG28" s="1053"/>
      <c r="AH28" s="1053"/>
      <c r="AI28" s="1053"/>
      <c r="AJ28" s="1056"/>
      <c r="AK28" s="1057">
        <v>410</v>
      </c>
      <c r="AL28" s="1045"/>
      <c r="AM28" s="1045"/>
      <c r="AN28" s="1045"/>
      <c r="AO28" s="1045"/>
      <c r="AP28" s="1045" t="s">
        <v>537</v>
      </c>
      <c r="AQ28" s="1045"/>
      <c r="AR28" s="1045"/>
      <c r="AS28" s="1045"/>
      <c r="AT28" s="1045"/>
      <c r="AU28" s="1045" t="s">
        <v>537</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380</v>
      </c>
      <c r="C29" s="1037"/>
      <c r="D29" s="1037"/>
      <c r="E29" s="1037"/>
      <c r="F29" s="1037"/>
      <c r="G29" s="1037"/>
      <c r="H29" s="1037"/>
      <c r="I29" s="1037"/>
      <c r="J29" s="1037"/>
      <c r="K29" s="1037"/>
      <c r="L29" s="1037"/>
      <c r="M29" s="1037"/>
      <c r="N29" s="1037"/>
      <c r="O29" s="1037"/>
      <c r="P29" s="1038"/>
      <c r="Q29" s="1042">
        <v>27</v>
      </c>
      <c r="R29" s="1043"/>
      <c r="S29" s="1043"/>
      <c r="T29" s="1043"/>
      <c r="U29" s="1043"/>
      <c r="V29" s="1043">
        <v>26</v>
      </c>
      <c r="W29" s="1043"/>
      <c r="X29" s="1043"/>
      <c r="Y29" s="1043"/>
      <c r="Z29" s="1043"/>
      <c r="AA29" s="1043">
        <v>1</v>
      </c>
      <c r="AB29" s="1043"/>
      <c r="AC29" s="1043"/>
      <c r="AD29" s="1043"/>
      <c r="AE29" s="1044"/>
      <c r="AF29" s="1018">
        <v>1</v>
      </c>
      <c r="AG29" s="1019"/>
      <c r="AH29" s="1019"/>
      <c r="AI29" s="1019"/>
      <c r="AJ29" s="1020"/>
      <c r="AK29" s="979">
        <v>10</v>
      </c>
      <c r="AL29" s="970"/>
      <c r="AM29" s="970"/>
      <c r="AN29" s="970"/>
      <c r="AO29" s="970"/>
      <c r="AP29" s="970">
        <v>26</v>
      </c>
      <c r="AQ29" s="970"/>
      <c r="AR29" s="970"/>
      <c r="AS29" s="970"/>
      <c r="AT29" s="970"/>
      <c r="AU29" s="970">
        <v>9</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381</v>
      </c>
      <c r="C30" s="1037"/>
      <c r="D30" s="1037"/>
      <c r="E30" s="1037"/>
      <c r="F30" s="1037"/>
      <c r="G30" s="1037"/>
      <c r="H30" s="1037"/>
      <c r="I30" s="1037"/>
      <c r="J30" s="1037"/>
      <c r="K30" s="1037"/>
      <c r="L30" s="1037"/>
      <c r="M30" s="1037"/>
      <c r="N30" s="1037"/>
      <c r="O30" s="1037"/>
      <c r="P30" s="1038"/>
      <c r="Q30" s="1042">
        <v>12</v>
      </c>
      <c r="R30" s="1043"/>
      <c r="S30" s="1043"/>
      <c r="T30" s="1043"/>
      <c r="U30" s="1043"/>
      <c r="V30" s="1043">
        <v>12</v>
      </c>
      <c r="W30" s="1043"/>
      <c r="X30" s="1043"/>
      <c r="Y30" s="1043"/>
      <c r="Z30" s="1043"/>
      <c r="AA30" s="1043" t="s">
        <v>537</v>
      </c>
      <c r="AB30" s="1043"/>
      <c r="AC30" s="1043"/>
      <c r="AD30" s="1043"/>
      <c r="AE30" s="1044"/>
      <c r="AF30" s="1018" t="s">
        <v>482</v>
      </c>
      <c r="AG30" s="1019"/>
      <c r="AH30" s="1019"/>
      <c r="AI30" s="1019"/>
      <c r="AJ30" s="1020"/>
      <c r="AK30" s="979" t="s">
        <v>537</v>
      </c>
      <c r="AL30" s="970"/>
      <c r="AM30" s="970"/>
      <c r="AN30" s="970"/>
      <c r="AO30" s="970"/>
      <c r="AP30" s="970" t="s">
        <v>537</v>
      </c>
      <c r="AQ30" s="970"/>
      <c r="AR30" s="970"/>
      <c r="AS30" s="970"/>
      <c r="AT30" s="970"/>
      <c r="AU30" s="970" t="s">
        <v>537</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382</v>
      </c>
      <c r="C31" s="1037"/>
      <c r="D31" s="1037"/>
      <c r="E31" s="1037"/>
      <c r="F31" s="1037"/>
      <c r="G31" s="1037"/>
      <c r="H31" s="1037"/>
      <c r="I31" s="1037"/>
      <c r="J31" s="1037"/>
      <c r="K31" s="1037"/>
      <c r="L31" s="1037"/>
      <c r="M31" s="1037"/>
      <c r="N31" s="1037"/>
      <c r="O31" s="1037"/>
      <c r="P31" s="1038"/>
      <c r="Q31" s="1042">
        <v>4057</v>
      </c>
      <c r="R31" s="1043"/>
      <c r="S31" s="1043"/>
      <c r="T31" s="1043"/>
      <c r="U31" s="1043"/>
      <c r="V31" s="1043">
        <v>3970</v>
      </c>
      <c r="W31" s="1043"/>
      <c r="X31" s="1043"/>
      <c r="Y31" s="1043"/>
      <c r="Z31" s="1043"/>
      <c r="AA31" s="1043">
        <v>87</v>
      </c>
      <c r="AB31" s="1043"/>
      <c r="AC31" s="1043"/>
      <c r="AD31" s="1043"/>
      <c r="AE31" s="1044"/>
      <c r="AF31" s="1018">
        <v>87</v>
      </c>
      <c r="AG31" s="1019"/>
      <c r="AH31" s="1019"/>
      <c r="AI31" s="1019"/>
      <c r="AJ31" s="1020"/>
      <c r="AK31" s="979">
        <v>575</v>
      </c>
      <c r="AL31" s="970"/>
      <c r="AM31" s="970"/>
      <c r="AN31" s="970"/>
      <c r="AO31" s="970"/>
      <c r="AP31" s="970" t="s">
        <v>537</v>
      </c>
      <c r="AQ31" s="970"/>
      <c r="AR31" s="970"/>
      <c r="AS31" s="970"/>
      <c r="AT31" s="970"/>
      <c r="AU31" s="970" t="s">
        <v>537</v>
      </c>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383</v>
      </c>
      <c r="C32" s="1037"/>
      <c r="D32" s="1037"/>
      <c r="E32" s="1037"/>
      <c r="F32" s="1037"/>
      <c r="G32" s="1037"/>
      <c r="H32" s="1037"/>
      <c r="I32" s="1037"/>
      <c r="J32" s="1037"/>
      <c r="K32" s="1037"/>
      <c r="L32" s="1037"/>
      <c r="M32" s="1037"/>
      <c r="N32" s="1037"/>
      <c r="O32" s="1037"/>
      <c r="P32" s="1038"/>
      <c r="Q32" s="1042">
        <v>515</v>
      </c>
      <c r="R32" s="1043"/>
      <c r="S32" s="1043"/>
      <c r="T32" s="1043"/>
      <c r="U32" s="1043"/>
      <c r="V32" s="1043">
        <v>514</v>
      </c>
      <c r="W32" s="1043"/>
      <c r="X32" s="1043"/>
      <c r="Y32" s="1043"/>
      <c r="Z32" s="1043"/>
      <c r="AA32" s="1043">
        <v>0</v>
      </c>
      <c r="AB32" s="1043"/>
      <c r="AC32" s="1043"/>
      <c r="AD32" s="1043"/>
      <c r="AE32" s="1044"/>
      <c r="AF32" s="1018">
        <v>0</v>
      </c>
      <c r="AG32" s="1019"/>
      <c r="AH32" s="1019"/>
      <c r="AI32" s="1019"/>
      <c r="AJ32" s="1020"/>
      <c r="AK32" s="979">
        <v>159</v>
      </c>
      <c r="AL32" s="970"/>
      <c r="AM32" s="970"/>
      <c r="AN32" s="970"/>
      <c r="AO32" s="970"/>
      <c r="AP32" s="970" t="s">
        <v>537</v>
      </c>
      <c r="AQ32" s="970"/>
      <c r="AR32" s="970"/>
      <c r="AS32" s="970"/>
      <c r="AT32" s="970"/>
      <c r="AU32" s="970" t="s">
        <v>537</v>
      </c>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384</v>
      </c>
      <c r="C33" s="1037"/>
      <c r="D33" s="1037"/>
      <c r="E33" s="1037"/>
      <c r="F33" s="1037"/>
      <c r="G33" s="1037"/>
      <c r="H33" s="1037"/>
      <c r="I33" s="1037"/>
      <c r="J33" s="1037"/>
      <c r="K33" s="1037"/>
      <c r="L33" s="1037"/>
      <c r="M33" s="1037"/>
      <c r="N33" s="1037"/>
      <c r="O33" s="1037"/>
      <c r="P33" s="1038"/>
      <c r="Q33" s="1042">
        <v>909</v>
      </c>
      <c r="R33" s="1043"/>
      <c r="S33" s="1043"/>
      <c r="T33" s="1043"/>
      <c r="U33" s="1043"/>
      <c r="V33" s="1043">
        <v>779</v>
      </c>
      <c r="W33" s="1043"/>
      <c r="X33" s="1043"/>
      <c r="Y33" s="1043"/>
      <c r="Z33" s="1043"/>
      <c r="AA33" s="1043">
        <v>129</v>
      </c>
      <c r="AB33" s="1043"/>
      <c r="AC33" s="1043"/>
      <c r="AD33" s="1043"/>
      <c r="AE33" s="1044"/>
      <c r="AF33" s="1018">
        <v>878</v>
      </c>
      <c r="AG33" s="1019"/>
      <c r="AH33" s="1019"/>
      <c r="AI33" s="1019"/>
      <c r="AJ33" s="1020"/>
      <c r="AK33" s="979">
        <v>308</v>
      </c>
      <c r="AL33" s="970"/>
      <c r="AM33" s="970"/>
      <c r="AN33" s="970"/>
      <c r="AO33" s="970"/>
      <c r="AP33" s="970">
        <v>2203</v>
      </c>
      <c r="AQ33" s="970"/>
      <c r="AR33" s="970"/>
      <c r="AS33" s="970"/>
      <c r="AT33" s="970"/>
      <c r="AU33" s="970">
        <v>145</v>
      </c>
      <c r="AV33" s="970"/>
      <c r="AW33" s="970"/>
      <c r="AX33" s="970"/>
      <c r="AY33" s="970"/>
      <c r="AZ33" s="1041" t="s">
        <v>538</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386</v>
      </c>
      <c r="C34" s="1037"/>
      <c r="D34" s="1037"/>
      <c r="E34" s="1037"/>
      <c r="F34" s="1037"/>
      <c r="G34" s="1037"/>
      <c r="H34" s="1037"/>
      <c r="I34" s="1037"/>
      <c r="J34" s="1037"/>
      <c r="K34" s="1037"/>
      <c r="L34" s="1037"/>
      <c r="M34" s="1037"/>
      <c r="N34" s="1037"/>
      <c r="O34" s="1037"/>
      <c r="P34" s="1038"/>
      <c r="Q34" s="1042">
        <v>1408</v>
      </c>
      <c r="R34" s="1043"/>
      <c r="S34" s="1043"/>
      <c r="T34" s="1043"/>
      <c r="U34" s="1043"/>
      <c r="V34" s="1043">
        <v>1633</v>
      </c>
      <c r="W34" s="1043"/>
      <c r="X34" s="1043"/>
      <c r="Y34" s="1043"/>
      <c r="Z34" s="1043"/>
      <c r="AA34" s="1043">
        <v>-225</v>
      </c>
      <c r="AB34" s="1043"/>
      <c r="AC34" s="1043"/>
      <c r="AD34" s="1043"/>
      <c r="AE34" s="1044"/>
      <c r="AF34" s="1018">
        <v>919</v>
      </c>
      <c r="AG34" s="1019"/>
      <c r="AH34" s="1019"/>
      <c r="AI34" s="1019"/>
      <c r="AJ34" s="1020"/>
      <c r="AK34" s="979">
        <v>779</v>
      </c>
      <c r="AL34" s="970"/>
      <c r="AM34" s="970"/>
      <c r="AN34" s="970"/>
      <c r="AO34" s="970"/>
      <c r="AP34" s="970">
        <v>2238</v>
      </c>
      <c r="AQ34" s="970"/>
      <c r="AR34" s="970"/>
      <c r="AS34" s="970"/>
      <c r="AT34" s="970"/>
      <c r="AU34" s="970">
        <v>1211</v>
      </c>
      <c r="AV34" s="970"/>
      <c r="AW34" s="970"/>
      <c r="AX34" s="970"/>
      <c r="AY34" s="970"/>
      <c r="AZ34" s="1041" t="s">
        <v>537</v>
      </c>
      <c r="BA34" s="1041"/>
      <c r="BB34" s="1041"/>
      <c r="BC34" s="1041"/>
      <c r="BD34" s="1041"/>
      <c r="BE34" s="1031" t="s">
        <v>385</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387</v>
      </c>
      <c r="C35" s="1037"/>
      <c r="D35" s="1037"/>
      <c r="E35" s="1037"/>
      <c r="F35" s="1037"/>
      <c r="G35" s="1037"/>
      <c r="H35" s="1037"/>
      <c r="I35" s="1037"/>
      <c r="J35" s="1037"/>
      <c r="K35" s="1037"/>
      <c r="L35" s="1037"/>
      <c r="M35" s="1037"/>
      <c r="N35" s="1037"/>
      <c r="O35" s="1037"/>
      <c r="P35" s="1038"/>
      <c r="Q35" s="1042">
        <v>1032</v>
      </c>
      <c r="R35" s="1043"/>
      <c r="S35" s="1043"/>
      <c r="T35" s="1043"/>
      <c r="U35" s="1043"/>
      <c r="V35" s="1043">
        <v>1356</v>
      </c>
      <c r="W35" s="1043"/>
      <c r="X35" s="1043"/>
      <c r="Y35" s="1043"/>
      <c r="Z35" s="1043"/>
      <c r="AA35" s="1043">
        <v>-324</v>
      </c>
      <c r="AB35" s="1043"/>
      <c r="AC35" s="1043"/>
      <c r="AD35" s="1043"/>
      <c r="AE35" s="1044"/>
      <c r="AF35" s="1018">
        <v>406</v>
      </c>
      <c r="AG35" s="1019"/>
      <c r="AH35" s="1019"/>
      <c r="AI35" s="1019"/>
      <c r="AJ35" s="1020"/>
      <c r="AK35" s="979">
        <v>795</v>
      </c>
      <c r="AL35" s="970"/>
      <c r="AM35" s="970"/>
      <c r="AN35" s="970"/>
      <c r="AO35" s="970"/>
      <c r="AP35" s="970">
        <v>13906</v>
      </c>
      <c r="AQ35" s="970"/>
      <c r="AR35" s="970"/>
      <c r="AS35" s="970"/>
      <c r="AT35" s="970"/>
      <c r="AU35" s="970">
        <v>13906</v>
      </c>
      <c r="AV35" s="970"/>
      <c r="AW35" s="970"/>
      <c r="AX35" s="970"/>
      <c r="AY35" s="970"/>
      <c r="AZ35" s="1041" t="s">
        <v>537</v>
      </c>
      <c r="BA35" s="1041"/>
      <c r="BB35" s="1041"/>
      <c r="BC35" s="1041"/>
      <c r="BD35" s="1041"/>
      <c r="BE35" s="1031" t="s">
        <v>385</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388</v>
      </c>
      <c r="C36" s="1037"/>
      <c r="D36" s="1037"/>
      <c r="E36" s="1037"/>
      <c r="F36" s="1037"/>
      <c r="G36" s="1037"/>
      <c r="H36" s="1037"/>
      <c r="I36" s="1037"/>
      <c r="J36" s="1037"/>
      <c r="K36" s="1037"/>
      <c r="L36" s="1037"/>
      <c r="M36" s="1037"/>
      <c r="N36" s="1037"/>
      <c r="O36" s="1037"/>
      <c r="P36" s="1038"/>
      <c r="Q36" s="1042">
        <v>122</v>
      </c>
      <c r="R36" s="1043"/>
      <c r="S36" s="1043"/>
      <c r="T36" s="1043"/>
      <c r="U36" s="1043"/>
      <c r="V36" s="1043">
        <v>25</v>
      </c>
      <c r="W36" s="1043"/>
      <c r="X36" s="1043"/>
      <c r="Y36" s="1043"/>
      <c r="Z36" s="1043"/>
      <c r="AA36" s="1043">
        <v>97</v>
      </c>
      <c r="AB36" s="1043"/>
      <c r="AC36" s="1043"/>
      <c r="AD36" s="1043"/>
      <c r="AE36" s="1044"/>
      <c r="AF36" s="1018">
        <v>42</v>
      </c>
      <c r="AG36" s="1019"/>
      <c r="AH36" s="1019"/>
      <c r="AI36" s="1019"/>
      <c r="AJ36" s="1020"/>
      <c r="AK36" s="979" t="s">
        <v>537</v>
      </c>
      <c r="AL36" s="970"/>
      <c r="AM36" s="970"/>
      <c r="AN36" s="970"/>
      <c r="AO36" s="970"/>
      <c r="AP36" s="970">
        <v>19</v>
      </c>
      <c r="AQ36" s="970"/>
      <c r="AR36" s="970"/>
      <c r="AS36" s="970"/>
      <c r="AT36" s="970"/>
      <c r="AU36" s="970" t="s">
        <v>537</v>
      </c>
      <c r="AV36" s="970"/>
      <c r="AW36" s="970"/>
      <c r="AX36" s="970"/>
      <c r="AY36" s="970"/>
      <c r="AZ36" s="1041" t="s">
        <v>537</v>
      </c>
      <c r="BA36" s="1041"/>
      <c r="BB36" s="1041"/>
      <c r="BC36" s="1041"/>
      <c r="BD36" s="1041"/>
      <c r="BE36" s="1031" t="s">
        <v>389</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390</v>
      </c>
      <c r="C37" s="1037"/>
      <c r="D37" s="1037"/>
      <c r="E37" s="1037"/>
      <c r="F37" s="1037"/>
      <c r="G37" s="1037"/>
      <c r="H37" s="1037"/>
      <c r="I37" s="1037"/>
      <c r="J37" s="1037"/>
      <c r="K37" s="1037"/>
      <c r="L37" s="1037"/>
      <c r="M37" s="1037"/>
      <c r="N37" s="1037"/>
      <c r="O37" s="1037"/>
      <c r="P37" s="1038"/>
      <c r="Q37" s="1042">
        <v>366</v>
      </c>
      <c r="R37" s="1043"/>
      <c r="S37" s="1043"/>
      <c r="T37" s="1043"/>
      <c r="U37" s="1043"/>
      <c r="V37" s="1043">
        <v>366</v>
      </c>
      <c r="W37" s="1043"/>
      <c r="X37" s="1043"/>
      <c r="Y37" s="1043"/>
      <c r="Z37" s="1043"/>
      <c r="AA37" s="1043" t="s">
        <v>537</v>
      </c>
      <c r="AB37" s="1043"/>
      <c r="AC37" s="1043"/>
      <c r="AD37" s="1043"/>
      <c r="AE37" s="1044"/>
      <c r="AF37" s="1018" t="s">
        <v>111</v>
      </c>
      <c r="AG37" s="1019"/>
      <c r="AH37" s="1019"/>
      <c r="AI37" s="1019"/>
      <c r="AJ37" s="1020"/>
      <c r="AK37" s="979">
        <v>253</v>
      </c>
      <c r="AL37" s="970"/>
      <c r="AM37" s="970"/>
      <c r="AN37" s="970"/>
      <c r="AO37" s="970"/>
      <c r="AP37" s="970">
        <v>583</v>
      </c>
      <c r="AQ37" s="970"/>
      <c r="AR37" s="970"/>
      <c r="AS37" s="970"/>
      <c r="AT37" s="970"/>
      <c r="AU37" s="970">
        <v>583</v>
      </c>
      <c r="AV37" s="970"/>
      <c r="AW37" s="970"/>
      <c r="AX37" s="970"/>
      <c r="AY37" s="970"/>
      <c r="AZ37" s="1041" t="s">
        <v>537</v>
      </c>
      <c r="BA37" s="1041"/>
      <c r="BB37" s="1041"/>
      <c r="BC37" s="1041"/>
      <c r="BD37" s="1041"/>
      <c r="BE37" s="1031" t="s">
        <v>389</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367</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2360</v>
      </c>
      <c r="AG63" s="958"/>
      <c r="AH63" s="958"/>
      <c r="AI63" s="958"/>
      <c r="AJ63" s="1029"/>
      <c r="AK63" s="1030"/>
      <c r="AL63" s="962"/>
      <c r="AM63" s="962"/>
      <c r="AN63" s="962"/>
      <c r="AO63" s="962"/>
      <c r="AP63" s="958">
        <v>18975</v>
      </c>
      <c r="AQ63" s="958"/>
      <c r="AR63" s="958"/>
      <c r="AS63" s="958"/>
      <c r="AT63" s="958"/>
      <c r="AU63" s="958">
        <v>18554</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394</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395</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544</v>
      </c>
      <c r="C68" s="985"/>
      <c r="D68" s="985"/>
      <c r="E68" s="985"/>
      <c r="F68" s="985"/>
      <c r="G68" s="985"/>
      <c r="H68" s="985"/>
      <c r="I68" s="985"/>
      <c r="J68" s="985"/>
      <c r="K68" s="985"/>
      <c r="L68" s="985"/>
      <c r="M68" s="985"/>
      <c r="N68" s="985"/>
      <c r="O68" s="985"/>
      <c r="P68" s="986"/>
      <c r="Q68" s="987">
        <v>7534</v>
      </c>
      <c r="R68" s="981"/>
      <c r="S68" s="981"/>
      <c r="T68" s="981"/>
      <c r="U68" s="981"/>
      <c r="V68" s="981">
        <v>7409</v>
      </c>
      <c r="W68" s="981"/>
      <c r="X68" s="981"/>
      <c r="Y68" s="981"/>
      <c r="Z68" s="981"/>
      <c r="AA68" s="981">
        <v>125</v>
      </c>
      <c r="AB68" s="981"/>
      <c r="AC68" s="981"/>
      <c r="AD68" s="981"/>
      <c r="AE68" s="981"/>
      <c r="AF68" s="981">
        <v>125</v>
      </c>
      <c r="AG68" s="981"/>
      <c r="AH68" s="981"/>
      <c r="AI68" s="981"/>
      <c r="AJ68" s="981"/>
      <c r="AK68" s="981">
        <v>564</v>
      </c>
      <c r="AL68" s="981"/>
      <c r="AM68" s="981"/>
      <c r="AN68" s="981"/>
      <c r="AO68" s="981"/>
      <c r="AP68" s="981">
        <v>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545</v>
      </c>
      <c r="C69" s="974"/>
      <c r="D69" s="974"/>
      <c r="E69" s="974"/>
      <c r="F69" s="974"/>
      <c r="G69" s="974"/>
      <c r="H69" s="974"/>
      <c r="I69" s="974"/>
      <c r="J69" s="974"/>
      <c r="K69" s="974"/>
      <c r="L69" s="974"/>
      <c r="M69" s="974"/>
      <c r="N69" s="974"/>
      <c r="O69" s="974"/>
      <c r="P69" s="975"/>
      <c r="Q69" s="976">
        <v>1184</v>
      </c>
      <c r="R69" s="970"/>
      <c r="S69" s="970"/>
      <c r="T69" s="970"/>
      <c r="U69" s="970"/>
      <c r="V69" s="970">
        <v>655</v>
      </c>
      <c r="W69" s="970"/>
      <c r="X69" s="970"/>
      <c r="Y69" s="970"/>
      <c r="Z69" s="970"/>
      <c r="AA69" s="970">
        <v>529</v>
      </c>
      <c r="AB69" s="970"/>
      <c r="AC69" s="970"/>
      <c r="AD69" s="970"/>
      <c r="AE69" s="970"/>
      <c r="AF69" s="970">
        <v>529</v>
      </c>
      <c r="AG69" s="970"/>
      <c r="AH69" s="970"/>
      <c r="AI69" s="970"/>
      <c r="AJ69" s="970"/>
      <c r="AK69" s="970">
        <v>0</v>
      </c>
      <c r="AL69" s="970"/>
      <c r="AM69" s="970"/>
      <c r="AN69" s="970"/>
      <c r="AO69" s="970"/>
      <c r="AP69" s="970">
        <v>0</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553</v>
      </c>
      <c r="C70" s="974"/>
      <c r="D70" s="974"/>
      <c r="E70" s="974"/>
      <c r="F70" s="974"/>
      <c r="G70" s="974"/>
      <c r="H70" s="974"/>
      <c r="I70" s="974"/>
      <c r="J70" s="974"/>
      <c r="K70" s="974"/>
      <c r="L70" s="974"/>
      <c r="M70" s="974"/>
      <c r="N70" s="974"/>
      <c r="O70" s="974"/>
      <c r="P70" s="975"/>
      <c r="Q70" s="976">
        <v>231</v>
      </c>
      <c r="R70" s="970"/>
      <c r="S70" s="970"/>
      <c r="T70" s="970"/>
      <c r="U70" s="970"/>
      <c r="V70" s="970">
        <v>206</v>
      </c>
      <c r="W70" s="970"/>
      <c r="X70" s="970"/>
      <c r="Y70" s="970"/>
      <c r="Z70" s="970"/>
      <c r="AA70" s="970">
        <v>25</v>
      </c>
      <c r="AB70" s="970"/>
      <c r="AC70" s="970"/>
      <c r="AD70" s="970"/>
      <c r="AE70" s="970"/>
      <c r="AF70" s="970">
        <v>25</v>
      </c>
      <c r="AG70" s="970"/>
      <c r="AH70" s="970"/>
      <c r="AI70" s="970"/>
      <c r="AJ70" s="970"/>
      <c r="AK70" s="970">
        <v>231</v>
      </c>
      <c r="AL70" s="970"/>
      <c r="AM70" s="970"/>
      <c r="AN70" s="970"/>
      <c r="AO70" s="970"/>
      <c r="AP70" s="970">
        <v>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546</v>
      </c>
      <c r="C71" s="974"/>
      <c r="D71" s="974"/>
      <c r="E71" s="974"/>
      <c r="F71" s="974"/>
      <c r="G71" s="974"/>
      <c r="H71" s="974"/>
      <c r="I71" s="974"/>
      <c r="J71" s="974"/>
      <c r="K71" s="974"/>
      <c r="L71" s="974"/>
      <c r="M71" s="974"/>
      <c r="N71" s="974"/>
      <c r="O71" s="974"/>
      <c r="P71" s="975"/>
      <c r="Q71" s="976">
        <v>6</v>
      </c>
      <c r="R71" s="970"/>
      <c r="S71" s="970"/>
      <c r="T71" s="970"/>
      <c r="U71" s="970"/>
      <c r="V71" s="970">
        <v>3</v>
      </c>
      <c r="W71" s="970"/>
      <c r="X71" s="970"/>
      <c r="Y71" s="970"/>
      <c r="Z71" s="970"/>
      <c r="AA71" s="970">
        <v>3</v>
      </c>
      <c r="AB71" s="970"/>
      <c r="AC71" s="970"/>
      <c r="AD71" s="970"/>
      <c r="AE71" s="970"/>
      <c r="AF71" s="970">
        <v>3</v>
      </c>
      <c r="AG71" s="970"/>
      <c r="AH71" s="970"/>
      <c r="AI71" s="970"/>
      <c r="AJ71" s="970"/>
      <c r="AK71" s="970">
        <v>0</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547</v>
      </c>
      <c r="C72" s="974"/>
      <c r="D72" s="974"/>
      <c r="E72" s="974"/>
      <c r="F72" s="974"/>
      <c r="G72" s="974"/>
      <c r="H72" s="974"/>
      <c r="I72" s="974"/>
      <c r="J72" s="974"/>
      <c r="K72" s="974"/>
      <c r="L72" s="974"/>
      <c r="M72" s="974"/>
      <c r="N72" s="974"/>
      <c r="O72" s="974"/>
      <c r="P72" s="975"/>
      <c r="Q72" s="976">
        <v>107</v>
      </c>
      <c r="R72" s="970"/>
      <c r="S72" s="970"/>
      <c r="T72" s="970"/>
      <c r="U72" s="970"/>
      <c r="V72" s="970">
        <v>73</v>
      </c>
      <c r="W72" s="970"/>
      <c r="X72" s="970"/>
      <c r="Y72" s="970"/>
      <c r="Z72" s="970"/>
      <c r="AA72" s="970">
        <v>34</v>
      </c>
      <c r="AB72" s="970"/>
      <c r="AC72" s="970"/>
      <c r="AD72" s="970"/>
      <c r="AE72" s="970"/>
      <c r="AF72" s="970">
        <v>34</v>
      </c>
      <c r="AG72" s="970"/>
      <c r="AH72" s="970"/>
      <c r="AI72" s="970"/>
      <c r="AJ72" s="970"/>
      <c r="AK72" s="970">
        <v>10</v>
      </c>
      <c r="AL72" s="970"/>
      <c r="AM72" s="970"/>
      <c r="AN72" s="970"/>
      <c r="AO72" s="970"/>
      <c r="AP72" s="970">
        <v>0</v>
      </c>
      <c r="AQ72" s="970"/>
      <c r="AR72" s="970"/>
      <c r="AS72" s="970"/>
      <c r="AT72" s="970"/>
      <c r="AU72" s="970">
        <v>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548</v>
      </c>
      <c r="C73" s="974"/>
      <c r="D73" s="974"/>
      <c r="E73" s="974"/>
      <c r="F73" s="974"/>
      <c r="G73" s="974"/>
      <c r="H73" s="974"/>
      <c r="I73" s="974"/>
      <c r="J73" s="974"/>
      <c r="K73" s="974"/>
      <c r="L73" s="974"/>
      <c r="M73" s="974"/>
      <c r="N73" s="974"/>
      <c r="O73" s="974"/>
      <c r="P73" s="975"/>
      <c r="Q73" s="976">
        <v>67</v>
      </c>
      <c r="R73" s="970"/>
      <c r="S73" s="970"/>
      <c r="T73" s="970"/>
      <c r="U73" s="970"/>
      <c r="V73" s="970">
        <v>64</v>
      </c>
      <c r="W73" s="970"/>
      <c r="X73" s="970"/>
      <c r="Y73" s="970"/>
      <c r="Z73" s="970"/>
      <c r="AA73" s="970">
        <v>3</v>
      </c>
      <c r="AB73" s="970"/>
      <c r="AC73" s="970"/>
      <c r="AD73" s="970"/>
      <c r="AE73" s="970"/>
      <c r="AF73" s="970">
        <v>3</v>
      </c>
      <c r="AG73" s="970"/>
      <c r="AH73" s="970"/>
      <c r="AI73" s="970"/>
      <c r="AJ73" s="970"/>
      <c r="AK73" s="970">
        <v>2</v>
      </c>
      <c r="AL73" s="970"/>
      <c r="AM73" s="970"/>
      <c r="AN73" s="970"/>
      <c r="AO73" s="970"/>
      <c r="AP73" s="970">
        <v>0</v>
      </c>
      <c r="AQ73" s="970"/>
      <c r="AR73" s="970"/>
      <c r="AS73" s="970"/>
      <c r="AT73" s="970"/>
      <c r="AU73" s="970">
        <v>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549</v>
      </c>
      <c r="C74" s="974"/>
      <c r="D74" s="974"/>
      <c r="E74" s="974"/>
      <c r="F74" s="974"/>
      <c r="G74" s="974"/>
      <c r="H74" s="974"/>
      <c r="I74" s="974"/>
      <c r="J74" s="974"/>
      <c r="K74" s="974"/>
      <c r="L74" s="974"/>
      <c r="M74" s="974"/>
      <c r="N74" s="974"/>
      <c r="O74" s="974"/>
      <c r="P74" s="975"/>
      <c r="Q74" s="976">
        <v>263837</v>
      </c>
      <c r="R74" s="970"/>
      <c r="S74" s="970"/>
      <c r="T74" s="970"/>
      <c r="U74" s="970"/>
      <c r="V74" s="970">
        <v>263732</v>
      </c>
      <c r="W74" s="970"/>
      <c r="X74" s="970"/>
      <c r="Y74" s="970"/>
      <c r="Z74" s="970"/>
      <c r="AA74" s="970">
        <v>104</v>
      </c>
      <c r="AB74" s="970"/>
      <c r="AC74" s="970"/>
      <c r="AD74" s="970"/>
      <c r="AE74" s="970"/>
      <c r="AF74" s="970">
        <v>104</v>
      </c>
      <c r="AG74" s="970"/>
      <c r="AH74" s="970"/>
      <c r="AI74" s="970"/>
      <c r="AJ74" s="970"/>
      <c r="AK74" s="970">
        <v>5790</v>
      </c>
      <c r="AL74" s="970"/>
      <c r="AM74" s="970"/>
      <c r="AN74" s="970"/>
      <c r="AO74" s="970"/>
      <c r="AP74" s="970">
        <v>0</v>
      </c>
      <c r="AQ74" s="970"/>
      <c r="AR74" s="970"/>
      <c r="AS74" s="970"/>
      <c r="AT74" s="970"/>
      <c r="AU74" s="970">
        <v>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550</v>
      </c>
      <c r="C75" s="974"/>
      <c r="D75" s="974"/>
      <c r="E75" s="974"/>
      <c r="F75" s="974"/>
      <c r="G75" s="974"/>
      <c r="H75" s="974"/>
      <c r="I75" s="974"/>
      <c r="J75" s="974"/>
      <c r="K75" s="974"/>
      <c r="L75" s="974"/>
      <c r="M75" s="974"/>
      <c r="N75" s="974"/>
      <c r="O75" s="974"/>
      <c r="P75" s="975"/>
      <c r="Q75" s="977">
        <v>286</v>
      </c>
      <c r="R75" s="978"/>
      <c r="S75" s="978"/>
      <c r="T75" s="978"/>
      <c r="U75" s="979"/>
      <c r="V75" s="980">
        <v>269</v>
      </c>
      <c r="W75" s="978"/>
      <c r="X75" s="978"/>
      <c r="Y75" s="978"/>
      <c r="Z75" s="979"/>
      <c r="AA75" s="980">
        <v>17</v>
      </c>
      <c r="AB75" s="978"/>
      <c r="AC75" s="978"/>
      <c r="AD75" s="978"/>
      <c r="AE75" s="979"/>
      <c r="AF75" s="980">
        <v>17</v>
      </c>
      <c r="AG75" s="978"/>
      <c r="AH75" s="978"/>
      <c r="AI75" s="978"/>
      <c r="AJ75" s="979"/>
      <c r="AK75" s="980">
        <v>0</v>
      </c>
      <c r="AL75" s="978"/>
      <c r="AM75" s="978"/>
      <c r="AN75" s="978"/>
      <c r="AO75" s="979"/>
      <c r="AP75" s="980">
        <v>0</v>
      </c>
      <c r="AQ75" s="978"/>
      <c r="AR75" s="978"/>
      <c r="AS75" s="978"/>
      <c r="AT75" s="979"/>
      <c r="AU75" s="980">
        <v>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551</v>
      </c>
      <c r="C76" s="974"/>
      <c r="D76" s="974"/>
      <c r="E76" s="974"/>
      <c r="F76" s="974"/>
      <c r="G76" s="974"/>
      <c r="H76" s="974"/>
      <c r="I76" s="974"/>
      <c r="J76" s="974"/>
      <c r="K76" s="974"/>
      <c r="L76" s="974"/>
      <c r="M76" s="974"/>
      <c r="N76" s="974"/>
      <c r="O76" s="974"/>
      <c r="P76" s="975"/>
      <c r="Q76" s="977">
        <v>34</v>
      </c>
      <c r="R76" s="978"/>
      <c r="S76" s="978"/>
      <c r="T76" s="978"/>
      <c r="U76" s="979"/>
      <c r="V76" s="980">
        <v>30</v>
      </c>
      <c r="W76" s="978"/>
      <c r="X76" s="978"/>
      <c r="Y76" s="978"/>
      <c r="Z76" s="979"/>
      <c r="AA76" s="980">
        <v>4</v>
      </c>
      <c r="AB76" s="978"/>
      <c r="AC76" s="978"/>
      <c r="AD76" s="978"/>
      <c r="AE76" s="979"/>
      <c r="AF76" s="980">
        <v>4</v>
      </c>
      <c r="AG76" s="978"/>
      <c r="AH76" s="978"/>
      <c r="AI76" s="978"/>
      <c r="AJ76" s="979"/>
      <c r="AK76" s="980">
        <v>0</v>
      </c>
      <c r="AL76" s="978"/>
      <c r="AM76" s="978"/>
      <c r="AN76" s="978"/>
      <c r="AO76" s="979"/>
      <c r="AP76" s="980">
        <v>0</v>
      </c>
      <c r="AQ76" s="978"/>
      <c r="AR76" s="978"/>
      <c r="AS76" s="978"/>
      <c r="AT76" s="979"/>
      <c r="AU76" s="980">
        <v>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552</v>
      </c>
      <c r="C77" s="974"/>
      <c r="D77" s="974"/>
      <c r="E77" s="974"/>
      <c r="F77" s="974"/>
      <c r="G77" s="974"/>
      <c r="H77" s="974"/>
      <c r="I77" s="974"/>
      <c r="J77" s="974"/>
      <c r="K77" s="974"/>
      <c r="L77" s="974"/>
      <c r="M77" s="974"/>
      <c r="N77" s="974"/>
      <c r="O77" s="974"/>
      <c r="P77" s="975"/>
      <c r="Q77" s="977">
        <v>6567</v>
      </c>
      <c r="R77" s="978"/>
      <c r="S77" s="978"/>
      <c r="T77" s="978"/>
      <c r="U77" s="979"/>
      <c r="V77" s="980">
        <v>7247</v>
      </c>
      <c r="W77" s="978"/>
      <c r="X77" s="978"/>
      <c r="Y77" s="978"/>
      <c r="Z77" s="979"/>
      <c r="AA77" s="980">
        <v>-680</v>
      </c>
      <c r="AB77" s="978"/>
      <c r="AC77" s="978"/>
      <c r="AD77" s="978"/>
      <c r="AE77" s="979"/>
      <c r="AF77" s="980">
        <v>3600</v>
      </c>
      <c r="AG77" s="978"/>
      <c r="AH77" s="978"/>
      <c r="AI77" s="978"/>
      <c r="AJ77" s="979"/>
      <c r="AK77" s="980">
        <v>0</v>
      </c>
      <c r="AL77" s="978"/>
      <c r="AM77" s="978"/>
      <c r="AN77" s="978"/>
      <c r="AO77" s="979"/>
      <c r="AP77" s="980">
        <v>30263</v>
      </c>
      <c r="AQ77" s="978"/>
      <c r="AR77" s="978"/>
      <c r="AS77" s="978"/>
      <c r="AT77" s="979"/>
      <c r="AU77" s="980">
        <v>4</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4444</v>
      </c>
      <c r="AG88" s="958"/>
      <c r="AH88" s="958"/>
      <c r="AI88" s="958"/>
      <c r="AJ88" s="958"/>
      <c r="AK88" s="962"/>
      <c r="AL88" s="962"/>
      <c r="AM88" s="962"/>
      <c r="AN88" s="962"/>
      <c r="AO88" s="962"/>
      <c r="AP88" s="958">
        <v>30263</v>
      </c>
      <c r="AQ88" s="958"/>
      <c r="AR88" s="958"/>
      <c r="AS88" s="958"/>
      <c r="AT88" s="958"/>
      <c r="AU88" s="958">
        <v>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165</v>
      </c>
      <c r="CS102" s="950"/>
      <c r="CT102" s="950"/>
      <c r="CU102" s="950"/>
      <c r="CV102" s="951"/>
      <c r="CW102" s="949">
        <v>53</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287</v>
      </c>
      <c r="AG109" s="893"/>
      <c r="AH109" s="893"/>
      <c r="AI109" s="893"/>
      <c r="AJ109" s="894"/>
      <c r="AK109" s="895" t="s">
        <v>286</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287</v>
      </c>
      <c r="BW109" s="893"/>
      <c r="BX109" s="893"/>
      <c r="BY109" s="893"/>
      <c r="BZ109" s="894"/>
      <c r="CA109" s="895" t="s">
        <v>286</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287</v>
      </c>
      <c r="DM109" s="893"/>
      <c r="DN109" s="893"/>
      <c r="DO109" s="893"/>
      <c r="DP109" s="894"/>
      <c r="DQ109" s="895" t="s">
        <v>286</v>
      </c>
      <c r="DR109" s="893"/>
      <c r="DS109" s="893"/>
      <c r="DT109" s="893"/>
      <c r="DU109" s="894"/>
      <c r="DV109" s="895" t="s">
        <v>406</v>
      </c>
      <c r="DW109" s="893"/>
      <c r="DX109" s="893"/>
      <c r="DY109" s="893"/>
      <c r="DZ109" s="924"/>
    </row>
    <row r="110" spans="1:131" s="199" customFormat="1" ht="26.25" customHeight="1" x14ac:dyDescent="0.15">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1829080</v>
      </c>
      <c r="AB110" s="886"/>
      <c r="AC110" s="886"/>
      <c r="AD110" s="886"/>
      <c r="AE110" s="887"/>
      <c r="AF110" s="888">
        <v>1618946</v>
      </c>
      <c r="AG110" s="886"/>
      <c r="AH110" s="886"/>
      <c r="AI110" s="886"/>
      <c r="AJ110" s="887"/>
      <c r="AK110" s="888">
        <v>1628167</v>
      </c>
      <c r="AL110" s="886"/>
      <c r="AM110" s="886"/>
      <c r="AN110" s="886"/>
      <c r="AO110" s="887"/>
      <c r="AP110" s="889">
        <v>17.899999999999999</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15837162</v>
      </c>
      <c r="BR110" s="833"/>
      <c r="BS110" s="833"/>
      <c r="BT110" s="833"/>
      <c r="BU110" s="833"/>
      <c r="BV110" s="833">
        <v>15932519</v>
      </c>
      <c r="BW110" s="833"/>
      <c r="BX110" s="833"/>
      <c r="BY110" s="833"/>
      <c r="BZ110" s="833"/>
      <c r="CA110" s="833">
        <v>16213380</v>
      </c>
      <c r="CB110" s="833"/>
      <c r="CC110" s="833"/>
      <c r="CD110" s="833"/>
      <c r="CE110" s="833"/>
      <c r="CF110" s="857">
        <v>178.3</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v>317004</v>
      </c>
      <c r="BR111" s="805"/>
      <c r="BS111" s="805"/>
      <c r="BT111" s="805"/>
      <c r="BU111" s="805"/>
      <c r="BV111" s="805">
        <v>254602</v>
      </c>
      <c r="BW111" s="805"/>
      <c r="BX111" s="805"/>
      <c r="BY111" s="805"/>
      <c r="BZ111" s="805"/>
      <c r="CA111" s="805">
        <v>200302</v>
      </c>
      <c r="CB111" s="805"/>
      <c r="CC111" s="805"/>
      <c r="CD111" s="805"/>
      <c r="CE111" s="805"/>
      <c r="CF111" s="866">
        <v>2.2000000000000002</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6667</v>
      </c>
      <c r="AB112" s="768"/>
      <c r="AC112" s="768"/>
      <c r="AD112" s="768"/>
      <c r="AE112" s="769"/>
      <c r="AF112" s="770">
        <v>6667</v>
      </c>
      <c r="AG112" s="768"/>
      <c r="AH112" s="768"/>
      <c r="AI112" s="768"/>
      <c r="AJ112" s="769"/>
      <c r="AK112" s="770">
        <v>6667</v>
      </c>
      <c r="AL112" s="768"/>
      <c r="AM112" s="768"/>
      <c r="AN112" s="768"/>
      <c r="AO112" s="769"/>
      <c r="AP112" s="815">
        <v>0.1</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15119563</v>
      </c>
      <c r="BR112" s="805"/>
      <c r="BS112" s="805"/>
      <c r="BT112" s="805"/>
      <c r="BU112" s="805"/>
      <c r="BV112" s="805">
        <v>16112217</v>
      </c>
      <c r="BW112" s="805"/>
      <c r="BX112" s="805"/>
      <c r="BY112" s="805"/>
      <c r="BZ112" s="805"/>
      <c r="CA112" s="805">
        <v>15854646</v>
      </c>
      <c r="CB112" s="805"/>
      <c r="CC112" s="805"/>
      <c r="CD112" s="805"/>
      <c r="CE112" s="805"/>
      <c r="CF112" s="866">
        <v>174.3</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817809</v>
      </c>
      <c r="AB113" s="914"/>
      <c r="AC113" s="914"/>
      <c r="AD113" s="914"/>
      <c r="AE113" s="915"/>
      <c r="AF113" s="916">
        <v>946207</v>
      </c>
      <c r="AG113" s="914"/>
      <c r="AH113" s="914"/>
      <c r="AI113" s="914"/>
      <c r="AJ113" s="915"/>
      <c r="AK113" s="916">
        <v>974910</v>
      </c>
      <c r="AL113" s="914"/>
      <c r="AM113" s="914"/>
      <c r="AN113" s="914"/>
      <c r="AO113" s="915"/>
      <c r="AP113" s="917">
        <v>10.7</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8752</v>
      </c>
      <c r="BR113" s="805"/>
      <c r="BS113" s="805"/>
      <c r="BT113" s="805"/>
      <c r="BU113" s="805"/>
      <c r="BV113" s="805">
        <v>6465</v>
      </c>
      <c r="BW113" s="805"/>
      <c r="BX113" s="805"/>
      <c r="BY113" s="805"/>
      <c r="BZ113" s="805"/>
      <c r="CA113" s="805">
        <v>4166</v>
      </c>
      <c r="CB113" s="805"/>
      <c r="CC113" s="805"/>
      <c r="CD113" s="805"/>
      <c r="CE113" s="805"/>
      <c r="CF113" s="866">
        <v>0</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4586</v>
      </c>
      <c r="AB114" s="768"/>
      <c r="AC114" s="768"/>
      <c r="AD114" s="768"/>
      <c r="AE114" s="769"/>
      <c r="AF114" s="770">
        <v>4585</v>
      </c>
      <c r="AG114" s="768"/>
      <c r="AH114" s="768"/>
      <c r="AI114" s="768"/>
      <c r="AJ114" s="769"/>
      <c r="AK114" s="770">
        <v>4581</v>
      </c>
      <c r="AL114" s="768"/>
      <c r="AM114" s="768"/>
      <c r="AN114" s="768"/>
      <c r="AO114" s="769"/>
      <c r="AP114" s="815">
        <v>0.1</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1803928</v>
      </c>
      <c r="BR114" s="805"/>
      <c r="BS114" s="805"/>
      <c r="BT114" s="805"/>
      <c r="BU114" s="805"/>
      <c r="BV114" s="805">
        <v>1602018</v>
      </c>
      <c r="BW114" s="805"/>
      <c r="BX114" s="805"/>
      <c r="BY114" s="805"/>
      <c r="BZ114" s="805"/>
      <c r="CA114" s="805">
        <v>1508483</v>
      </c>
      <c r="CB114" s="805"/>
      <c r="CC114" s="805"/>
      <c r="CD114" s="805"/>
      <c r="CE114" s="805"/>
      <c r="CF114" s="866">
        <v>16.600000000000001</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57734</v>
      </c>
      <c r="AB115" s="914"/>
      <c r="AC115" s="914"/>
      <c r="AD115" s="914"/>
      <c r="AE115" s="915"/>
      <c r="AF115" s="916">
        <v>49983</v>
      </c>
      <c r="AG115" s="914"/>
      <c r="AH115" s="914"/>
      <c r="AI115" s="914"/>
      <c r="AJ115" s="915"/>
      <c r="AK115" s="916">
        <v>40923</v>
      </c>
      <c r="AL115" s="914"/>
      <c r="AM115" s="914"/>
      <c r="AN115" s="914"/>
      <c r="AO115" s="915"/>
      <c r="AP115" s="917">
        <v>0.4</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2715876</v>
      </c>
      <c r="AB117" s="900"/>
      <c r="AC117" s="900"/>
      <c r="AD117" s="900"/>
      <c r="AE117" s="901"/>
      <c r="AF117" s="902">
        <v>2626388</v>
      </c>
      <c r="AG117" s="900"/>
      <c r="AH117" s="900"/>
      <c r="AI117" s="900"/>
      <c r="AJ117" s="901"/>
      <c r="AK117" s="902">
        <v>2655248</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287</v>
      </c>
      <c r="AG118" s="893"/>
      <c r="AH118" s="893"/>
      <c r="AI118" s="893"/>
      <c r="AJ118" s="894"/>
      <c r="AK118" s="895" t="s">
        <v>286</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436</v>
      </c>
      <c r="BP119" s="869"/>
      <c r="BQ119" s="873">
        <v>33086409</v>
      </c>
      <c r="BR119" s="836"/>
      <c r="BS119" s="836"/>
      <c r="BT119" s="836"/>
      <c r="BU119" s="836"/>
      <c r="BV119" s="836">
        <v>33907821</v>
      </c>
      <c r="BW119" s="836"/>
      <c r="BX119" s="836"/>
      <c r="BY119" s="836"/>
      <c r="BZ119" s="836"/>
      <c r="CA119" s="836">
        <v>33780977</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317004</v>
      </c>
      <c r="DH119" s="751"/>
      <c r="DI119" s="751"/>
      <c r="DJ119" s="751"/>
      <c r="DK119" s="752"/>
      <c r="DL119" s="753">
        <v>254602</v>
      </c>
      <c r="DM119" s="751"/>
      <c r="DN119" s="751"/>
      <c r="DO119" s="751"/>
      <c r="DP119" s="752"/>
      <c r="DQ119" s="753">
        <v>200302</v>
      </c>
      <c r="DR119" s="751"/>
      <c r="DS119" s="751"/>
      <c r="DT119" s="751"/>
      <c r="DU119" s="752"/>
      <c r="DV119" s="839">
        <v>2.2000000000000002</v>
      </c>
      <c r="DW119" s="840"/>
      <c r="DX119" s="840"/>
      <c r="DY119" s="840"/>
      <c r="DZ119" s="841"/>
    </row>
    <row r="120" spans="1:130" s="199" customFormat="1" ht="26.25" customHeight="1" x14ac:dyDescent="0.15">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7459568</v>
      </c>
      <c r="BR120" s="833"/>
      <c r="BS120" s="833"/>
      <c r="BT120" s="833"/>
      <c r="BU120" s="833"/>
      <c r="BV120" s="833">
        <v>8468211</v>
      </c>
      <c r="BW120" s="833"/>
      <c r="BX120" s="833"/>
      <c r="BY120" s="833"/>
      <c r="BZ120" s="833"/>
      <c r="CA120" s="833">
        <v>9232607</v>
      </c>
      <c r="CB120" s="833"/>
      <c r="CC120" s="833"/>
      <c r="CD120" s="833"/>
      <c r="CE120" s="833"/>
      <c r="CF120" s="857">
        <v>101.5</v>
      </c>
      <c r="CG120" s="858"/>
      <c r="CH120" s="858"/>
      <c r="CI120" s="858"/>
      <c r="CJ120" s="858"/>
      <c r="CK120" s="859" t="s">
        <v>440</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t="s">
        <v>111</v>
      </c>
      <c r="DH120" s="833"/>
      <c r="DI120" s="833"/>
      <c r="DJ120" s="833"/>
      <c r="DK120" s="833"/>
      <c r="DL120" s="833" t="s">
        <v>111</v>
      </c>
      <c r="DM120" s="833"/>
      <c r="DN120" s="833"/>
      <c r="DO120" s="833"/>
      <c r="DP120" s="833"/>
      <c r="DQ120" s="833">
        <v>13906368</v>
      </c>
      <c r="DR120" s="833"/>
      <c r="DS120" s="833"/>
      <c r="DT120" s="833"/>
      <c r="DU120" s="833"/>
      <c r="DV120" s="834">
        <v>152.9</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282430</v>
      </c>
      <c r="BR121" s="805"/>
      <c r="BS121" s="805"/>
      <c r="BT121" s="805"/>
      <c r="BU121" s="805"/>
      <c r="BV121" s="805">
        <v>314679</v>
      </c>
      <c r="BW121" s="805"/>
      <c r="BX121" s="805"/>
      <c r="BY121" s="805"/>
      <c r="BZ121" s="805"/>
      <c r="CA121" s="805">
        <v>529072</v>
      </c>
      <c r="CB121" s="805"/>
      <c r="CC121" s="805"/>
      <c r="CD121" s="805"/>
      <c r="CE121" s="805"/>
      <c r="CF121" s="866">
        <v>5.8</v>
      </c>
      <c r="CG121" s="867"/>
      <c r="CH121" s="867"/>
      <c r="CI121" s="867"/>
      <c r="CJ121" s="867"/>
      <c r="CK121" s="860"/>
      <c r="CL121" s="846"/>
      <c r="CM121" s="846"/>
      <c r="CN121" s="846"/>
      <c r="CO121" s="847"/>
      <c r="CP121" s="826" t="s">
        <v>386</v>
      </c>
      <c r="CQ121" s="827"/>
      <c r="CR121" s="827"/>
      <c r="CS121" s="827"/>
      <c r="CT121" s="827"/>
      <c r="CU121" s="827"/>
      <c r="CV121" s="827"/>
      <c r="CW121" s="827"/>
      <c r="CX121" s="827"/>
      <c r="CY121" s="827"/>
      <c r="CZ121" s="827"/>
      <c r="DA121" s="827"/>
      <c r="DB121" s="827"/>
      <c r="DC121" s="827"/>
      <c r="DD121" s="827"/>
      <c r="DE121" s="827"/>
      <c r="DF121" s="828"/>
      <c r="DG121" s="804">
        <v>256805</v>
      </c>
      <c r="DH121" s="805"/>
      <c r="DI121" s="805"/>
      <c r="DJ121" s="805"/>
      <c r="DK121" s="805"/>
      <c r="DL121" s="805">
        <v>769476</v>
      </c>
      <c r="DM121" s="805"/>
      <c r="DN121" s="805"/>
      <c r="DO121" s="805"/>
      <c r="DP121" s="805"/>
      <c r="DQ121" s="805">
        <v>1210874</v>
      </c>
      <c r="DR121" s="805"/>
      <c r="DS121" s="805"/>
      <c r="DT121" s="805"/>
      <c r="DU121" s="805"/>
      <c r="DV121" s="782">
        <v>13.3</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19149769</v>
      </c>
      <c r="BR122" s="836"/>
      <c r="BS122" s="836"/>
      <c r="BT122" s="836"/>
      <c r="BU122" s="836"/>
      <c r="BV122" s="836">
        <v>19736675</v>
      </c>
      <c r="BW122" s="836"/>
      <c r="BX122" s="836"/>
      <c r="BY122" s="836"/>
      <c r="BZ122" s="836"/>
      <c r="CA122" s="836">
        <v>20019184</v>
      </c>
      <c r="CB122" s="836"/>
      <c r="CC122" s="836"/>
      <c r="CD122" s="836"/>
      <c r="CE122" s="836"/>
      <c r="CF122" s="837">
        <v>220.1</v>
      </c>
      <c r="CG122" s="838"/>
      <c r="CH122" s="838"/>
      <c r="CI122" s="838"/>
      <c r="CJ122" s="838"/>
      <c r="CK122" s="860"/>
      <c r="CL122" s="846"/>
      <c r="CM122" s="846"/>
      <c r="CN122" s="846"/>
      <c r="CO122" s="847"/>
      <c r="CP122" s="826" t="s">
        <v>390</v>
      </c>
      <c r="CQ122" s="827"/>
      <c r="CR122" s="827"/>
      <c r="CS122" s="827"/>
      <c r="CT122" s="827"/>
      <c r="CU122" s="827"/>
      <c r="CV122" s="827"/>
      <c r="CW122" s="827"/>
      <c r="CX122" s="827"/>
      <c r="CY122" s="827"/>
      <c r="CZ122" s="827"/>
      <c r="DA122" s="827"/>
      <c r="DB122" s="827"/>
      <c r="DC122" s="827"/>
      <c r="DD122" s="827"/>
      <c r="DE122" s="827"/>
      <c r="DF122" s="828"/>
      <c r="DG122" s="804">
        <v>819612</v>
      </c>
      <c r="DH122" s="805"/>
      <c r="DI122" s="805"/>
      <c r="DJ122" s="805"/>
      <c r="DK122" s="805"/>
      <c r="DL122" s="805">
        <v>762100</v>
      </c>
      <c r="DM122" s="805"/>
      <c r="DN122" s="805"/>
      <c r="DO122" s="805"/>
      <c r="DP122" s="805"/>
      <c r="DQ122" s="805">
        <v>583450</v>
      </c>
      <c r="DR122" s="805"/>
      <c r="DS122" s="805"/>
      <c r="DT122" s="805"/>
      <c r="DU122" s="805"/>
      <c r="DV122" s="782">
        <v>6.4</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444</v>
      </c>
      <c r="BP123" s="869"/>
      <c r="BQ123" s="823">
        <v>26891767</v>
      </c>
      <c r="BR123" s="824"/>
      <c r="BS123" s="824"/>
      <c r="BT123" s="824"/>
      <c r="BU123" s="824"/>
      <c r="BV123" s="824">
        <v>28519565</v>
      </c>
      <c r="BW123" s="824"/>
      <c r="BX123" s="824"/>
      <c r="BY123" s="824"/>
      <c r="BZ123" s="824"/>
      <c r="CA123" s="824">
        <v>29780863</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260896</v>
      </c>
      <c r="DH123" s="768"/>
      <c r="DI123" s="768"/>
      <c r="DJ123" s="768"/>
      <c r="DK123" s="769"/>
      <c r="DL123" s="770">
        <v>698724</v>
      </c>
      <c r="DM123" s="768"/>
      <c r="DN123" s="768"/>
      <c r="DO123" s="768"/>
      <c r="DP123" s="769"/>
      <c r="DQ123" s="770">
        <v>145414</v>
      </c>
      <c r="DR123" s="768"/>
      <c r="DS123" s="768"/>
      <c r="DT123" s="768"/>
      <c r="DU123" s="769"/>
      <c r="DV123" s="815">
        <v>1.6</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67.900000000000006</v>
      </c>
      <c r="BR124" s="822"/>
      <c r="BS124" s="822"/>
      <c r="BT124" s="822"/>
      <c r="BU124" s="822"/>
      <c r="BV124" s="822">
        <v>58.6</v>
      </c>
      <c r="BW124" s="822"/>
      <c r="BX124" s="822"/>
      <c r="BY124" s="822"/>
      <c r="BZ124" s="822"/>
      <c r="CA124" s="822">
        <v>43.9</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v>13782250</v>
      </c>
      <c r="DH124" s="751"/>
      <c r="DI124" s="751"/>
      <c r="DJ124" s="751"/>
      <c r="DK124" s="752"/>
      <c r="DL124" s="753">
        <v>13881917</v>
      </c>
      <c r="DM124" s="751"/>
      <c r="DN124" s="751"/>
      <c r="DO124" s="751"/>
      <c r="DP124" s="752"/>
      <c r="DQ124" s="753">
        <v>8540</v>
      </c>
      <c r="DR124" s="751"/>
      <c r="DS124" s="751"/>
      <c r="DT124" s="751"/>
      <c r="DU124" s="752"/>
      <c r="DV124" s="839">
        <v>0.1</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57734</v>
      </c>
      <c r="AB127" s="768"/>
      <c r="AC127" s="768"/>
      <c r="AD127" s="768"/>
      <c r="AE127" s="769"/>
      <c r="AF127" s="770">
        <v>49983</v>
      </c>
      <c r="AG127" s="768"/>
      <c r="AH127" s="768"/>
      <c r="AI127" s="768"/>
      <c r="AJ127" s="769"/>
      <c r="AK127" s="770">
        <v>40923</v>
      </c>
      <c r="AL127" s="768"/>
      <c r="AM127" s="768"/>
      <c r="AN127" s="768"/>
      <c r="AO127" s="769"/>
      <c r="AP127" s="815">
        <v>0.4</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17243</v>
      </c>
      <c r="AB128" s="789"/>
      <c r="AC128" s="789"/>
      <c r="AD128" s="789"/>
      <c r="AE128" s="790"/>
      <c r="AF128" s="791">
        <v>13354</v>
      </c>
      <c r="AG128" s="789"/>
      <c r="AH128" s="789"/>
      <c r="AI128" s="789"/>
      <c r="AJ128" s="790"/>
      <c r="AK128" s="791">
        <v>10804</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111</v>
      </c>
      <c r="BG128" s="775"/>
      <c r="BH128" s="775"/>
      <c r="BI128" s="775"/>
      <c r="BJ128" s="775"/>
      <c r="BK128" s="775"/>
      <c r="BL128" s="798"/>
      <c r="BM128" s="774">
        <v>13.21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10919027</v>
      </c>
      <c r="AB129" s="768"/>
      <c r="AC129" s="768"/>
      <c r="AD129" s="768"/>
      <c r="AE129" s="769"/>
      <c r="AF129" s="770">
        <v>10888924</v>
      </c>
      <c r="AG129" s="768"/>
      <c r="AH129" s="768"/>
      <c r="AI129" s="768"/>
      <c r="AJ129" s="769"/>
      <c r="AK129" s="770">
        <v>10785132</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111</v>
      </c>
      <c r="BG129" s="758"/>
      <c r="BH129" s="758"/>
      <c r="BI129" s="758"/>
      <c r="BJ129" s="758"/>
      <c r="BK129" s="758"/>
      <c r="BL129" s="759"/>
      <c r="BM129" s="757">
        <v>18.21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1803810</v>
      </c>
      <c r="AB130" s="768"/>
      <c r="AC130" s="768"/>
      <c r="AD130" s="768"/>
      <c r="AE130" s="769"/>
      <c r="AF130" s="770">
        <v>1709376</v>
      </c>
      <c r="AG130" s="768"/>
      <c r="AH130" s="768"/>
      <c r="AI130" s="768"/>
      <c r="AJ130" s="769"/>
      <c r="AK130" s="770">
        <v>1689360</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10</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9115217</v>
      </c>
      <c r="AB131" s="751"/>
      <c r="AC131" s="751"/>
      <c r="AD131" s="751"/>
      <c r="AE131" s="752"/>
      <c r="AF131" s="753">
        <v>9179548</v>
      </c>
      <c r="AG131" s="751"/>
      <c r="AH131" s="751"/>
      <c r="AI131" s="751"/>
      <c r="AJ131" s="752"/>
      <c r="AK131" s="753">
        <v>9095772</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43.9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9.8168041420000005</v>
      </c>
      <c r="AB132" s="731"/>
      <c r="AC132" s="731"/>
      <c r="AD132" s="731"/>
      <c r="AE132" s="732"/>
      <c r="AF132" s="733">
        <v>9.8442537689999998</v>
      </c>
      <c r="AG132" s="731"/>
      <c r="AH132" s="731"/>
      <c r="AI132" s="731"/>
      <c r="AJ132" s="732"/>
      <c r="AK132" s="733">
        <v>10.50030718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12.2</v>
      </c>
      <c r="AB133" s="710"/>
      <c r="AC133" s="710"/>
      <c r="AD133" s="710"/>
      <c r="AE133" s="711"/>
      <c r="AF133" s="709">
        <v>11</v>
      </c>
      <c r="AG133" s="710"/>
      <c r="AH133" s="710"/>
      <c r="AI133" s="710"/>
      <c r="AJ133" s="711"/>
      <c r="AK133" s="709">
        <v>10</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election sqref="A1:XFD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3004314</v>
      </c>
      <c r="L9" s="266">
        <v>79113</v>
      </c>
      <c r="M9" s="267">
        <v>88814</v>
      </c>
      <c r="N9" s="268">
        <v>-10.9</v>
      </c>
    </row>
    <row r="10" spans="1:16" x14ac:dyDescent="0.15">
      <c r="A10" s="250"/>
      <c r="B10" s="246"/>
      <c r="C10" s="246"/>
      <c r="D10" s="246"/>
      <c r="E10" s="246"/>
      <c r="F10" s="246"/>
      <c r="G10" s="1136" t="s">
        <v>478</v>
      </c>
      <c r="H10" s="1137"/>
      <c r="I10" s="1137"/>
      <c r="J10" s="1138"/>
      <c r="K10" s="269">
        <v>388232</v>
      </c>
      <c r="L10" s="270">
        <v>10223</v>
      </c>
      <c r="M10" s="271">
        <v>7348</v>
      </c>
      <c r="N10" s="272">
        <v>39.1</v>
      </c>
    </row>
    <row r="11" spans="1:16" ht="13.5" customHeight="1" x14ac:dyDescent="0.15">
      <c r="A11" s="250"/>
      <c r="B11" s="246"/>
      <c r="C11" s="246"/>
      <c r="D11" s="246"/>
      <c r="E11" s="246"/>
      <c r="F11" s="246"/>
      <c r="G11" s="1136" t="s">
        <v>479</v>
      </c>
      <c r="H11" s="1137"/>
      <c r="I11" s="1137"/>
      <c r="J11" s="1138"/>
      <c r="K11" s="269">
        <v>25085</v>
      </c>
      <c r="L11" s="270">
        <v>661</v>
      </c>
      <c r="M11" s="271">
        <v>9064</v>
      </c>
      <c r="N11" s="272">
        <v>-92.7</v>
      </c>
    </row>
    <row r="12" spans="1:16" ht="13.5" customHeight="1" x14ac:dyDescent="0.15">
      <c r="A12" s="250"/>
      <c r="B12" s="246"/>
      <c r="C12" s="246"/>
      <c r="D12" s="246"/>
      <c r="E12" s="246"/>
      <c r="F12" s="246"/>
      <c r="G12" s="1136" t="s">
        <v>480</v>
      </c>
      <c r="H12" s="1137"/>
      <c r="I12" s="1137"/>
      <c r="J12" s="1138"/>
      <c r="K12" s="269">
        <v>85526</v>
      </c>
      <c r="L12" s="270">
        <v>2252</v>
      </c>
      <c r="M12" s="271">
        <v>917</v>
      </c>
      <c r="N12" s="272">
        <v>145.6</v>
      </c>
    </row>
    <row r="13" spans="1:16" ht="13.5" customHeight="1" x14ac:dyDescent="0.15">
      <c r="A13" s="250"/>
      <c r="B13" s="246"/>
      <c r="C13" s="246"/>
      <c r="D13" s="246"/>
      <c r="E13" s="246"/>
      <c r="F13" s="246"/>
      <c r="G13" s="1136" t="s">
        <v>481</v>
      </c>
      <c r="H13" s="1137"/>
      <c r="I13" s="1137"/>
      <c r="J13" s="1138"/>
      <c r="K13" s="269" t="s">
        <v>482</v>
      </c>
      <c r="L13" s="270" t="s">
        <v>482</v>
      </c>
      <c r="M13" s="271">
        <v>11</v>
      </c>
      <c r="N13" s="272" t="s">
        <v>482</v>
      </c>
    </row>
    <row r="14" spans="1:16" ht="13.5" customHeight="1" x14ac:dyDescent="0.15">
      <c r="A14" s="250"/>
      <c r="B14" s="246"/>
      <c r="C14" s="246"/>
      <c r="D14" s="246"/>
      <c r="E14" s="246"/>
      <c r="F14" s="246"/>
      <c r="G14" s="1136" t="s">
        <v>483</v>
      </c>
      <c r="H14" s="1137"/>
      <c r="I14" s="1137"/>
      <c r="J14" s="1138"/>
      <c r="K14" s="269">
        <v>79789</v>
      </c>
      <c r="L14" s="270">
        <v>2101</v>
      </c>
      <c r="M14" s="271">
        <v>3976</v>
      </c>
      <c r="N14" s="272">
        <v>-47.2</v>
      </c>
    </row>
    <row r="15" spans="1:16" ht="13.5" customHeight="1" x14ac:dyDescent="0.15">
      <c r="A15" s="250"/>
      <c r="B15" s="246"/>
      <c r="C15" s="246"/>
      <c r="D15" s="246"/>
      <c r="E15" s="246"/>
      <c r="F15" s="246"/>
      <c r="G15" s="1136" t="s">
        <v>484</v>
      </c>
      <c r="H15" s="1137"/>
      <c r="I15" s="1137"/>
      <c r="J15" s="1138"/>
      <c r="K15" s="269">
        <v>37014</v>
      </c>
      <c r="L15" s="270">
        <v>975</v>
      </c>
      <c r="M15" s="271">
        <v>2094</v>
      </c>
      <c r="N15" s="272">
        <v>-53.4</v>
      </c>
    </row>
    <row r="16" spans="1:16" x14ac:dyDescent="0.15">
      <c r="A16" s="250"/>
      <c r="B16" s="246"/>
      <c r="C16" s="246"/>
      <c r="D16" s="246"/>
      <c r="E16" s="246"/>
      <c r="F16" s="246"/>
      <c r="G16" s="1139" t="s">
        <v>485</v>
      </c>
      <c r="H16" s="1140"/>
      <c r="I16" s="1140"/>
      <c r="J16" s="1141"/>
      <c r="K16" s="270">
        <v>-267049</v>
      </c>
      <c r="L16" s="270">
        <v>-7032</v>
      </c>
      <c r="M16" s="271">
        <v>-9674</v>
      </c>
      <c r="N16" s="272">
        <v>-27.3</v>
      </c>
    </row>
    <row r="17" spans="1:16" x14ac:dyDescent="0.15">
      <c r="A17" s="250"/>
      <c r="B17" s="246"/>
      <c r="C17" s="246"/>
      <c r="D17" s="246"/>
      <c r="E17" s="246"/>
      <c r="F17" s="246"/>
      <c r="G17" s="1139" t="s">
        <v>170</v>
      </c>
      <c r="H17" s="1140"/>
      <c r="I17" s="1140"/>
      <c r="J17" s="1141"/>
      <c r="K17" s="270">
        <v>3352911</v>
      </c>
      <c r="L17" s="270">
        <v>88293</v>
      </c>
      <c r="M17" s="271">
        <v>102550</v>
      </c>
      <c r="N17" s="272">
        <v>-13.9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9.98</v>
      </c>
      <c r="L21" s="283">
        <v>9.9600000000000009</v>
      </c>
      <c r="M21" s="284">
        <v>0.02</v>
      </c>
      <c r="N21" s="251"/>
      <c r="O21" s="285"/>
      <c r="P21" s="281"/>
    </row>
    <row r="22" spans="1:16" s="286" customFormat="1" x14ac:dyDescent="0.15">
      <c r="A22" s="281"/>
      <c r="B22" s="251"/>
      <c r="C22" s="251"/>
      <c r="D22" s="251"/>
      <c r="E22" s="251"/>
      <c r="F22" s="251"/>
      <c r="G22" s="1133" t="s">
        <v>491</v>
      </c>
      <c r="H22" s="1134"/>
      <c r="I22" s="1134"/>
      <c r="J22" s="1135"/>
      <c r="K22" s="287">
        <v>95.3</v>
      </c>
      <c r="L22" s="288">
        <v>97.8</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1628167</v>
      </c>
      <c r="L32" s="296">
        <v>42875</v>
      </c>
      <c r="M32" s="297">
        <v>68120</v>
      </c>
      <c r="N32" s="298">
        <v>-37.1</v>
      </c>
    </row>
    <row r="33" spans="1:16" ht="13.5" customHeight="1" x14ac:dyDescent="0.15">
      <c r="A33" s="250"/>
      <c r="B33" s="246"/>
      <c r="C33" s="246"/>
      <c r="D33" s="246"/>
      <c r="E33" s="246"/>
      <c r="F33" s="246"/>
      <c r="G33" s="1124" t="s">
        <v>496</v>
      </c>
      <c r="H33" s="1125"/>
      <c r="I33" s="1125"/>
      <c r="J33" s="1126"/>
      <c r="K33" s="296" t="s">
        <v>482</v>
      </c>
      <c r="L33" s="296" t="s">
        <v>482</v>
      </c>
      <c r="M33" s="297" t="s">
        <v>482</v>
      </c>
      <c r="N33" s="298" t="s">
        <v>482</v>
      </c>
    </row>
    <row r="34" spans="1:16" ht="27" customHeight="1" x14ac:dyDescent="0.15">
      <c r="A34" s="250"/>
      <c r="B34" s="246"/>
      <c r="C34" s="246"/>
      <c r="D34" s="246"/>
      <c r="E34" s="246"/>
      <c r="F34" s="246"/>
      <c r="G34" s="1124" t="s">
        <v>497</v>
      </c>
      <c r="H34" s="1125"/>
      <c r="I34" s="1125"/>
      <c r="J34" s="1126"/>
      <c r="K34" s="296">
        <v>6667</v>
      </c>
      <c r="L34" s="296">
        <v>176</v>
      </c>
      <c r="M34" s="297">
        <v>13</v>
      </c>
      <c r="N34" s="298">
        <v>1253.8</v>
      </c>
    </row>
    <row r="35" spans="1:16" ht="27" customHeight="1" x14ac:dyDescent="0.15">
      <c r="A35" s="250"/>
      <c r="B35" s="246"/>
      <c r="C35" s="246"/>
      <c r="D35" s="246"/>
      <c r="E35" s="246"/>
      <c r="F35" s="246"/>
      <c r="G35" s="1124" t="s">
        <v>498</v>
      </c>
      <c r="H35" s="1125"/>
      <c r="I35" s="1125"/>
      <c r="J35" s="1126"/>
      <c r="K35" s="296">
        <v>974910</v>
      </c>
      <c r="L35" s="296">
        <v>25672</v>
      </c>
      <c r="M35" s="297">
        <v>17609</v>
      </c>
      <c r="N35" s="298">
        <v>45.8</v>
      </c>
    </row>
    <row r="36" spans="1:16" ht="27" customHeight="1" x14ac:dyDescent="0.15">
      <c r="A36" s="250"/>
      <c r="B36" s="246"/>
      <c r="C36" s="246"/>
      <c r="D36" s="246"/>
      <c r="E36" s="246"/>
      <c r="F36" s="246"/>
      <c r="G36" s="1124" t="s">
        <v>499</v>
      </c>
      <c r="H36" s="1125"/>
      <c r="I36" s="1125"/>
      <c r="J36" s="1126"/>
      <c r="K36" s="296">
        <v>4581</v>
      </c>
      <c r="L36" s="296">
        <v>121</v>
      </c>
      <c r="M36" s="297">
        <v>2944</v>
      </c>
      <c r="N36" s="298">
        <v>-95.9</v>
      </c>
    </row>
    <row r="37" spans="1:16" ht="13.5" customHeight="1" x14ac:dyDescent="0.15">
      <c r="A37" s="250"/>
      <c r="B37" s="246"/>
      <c r="C37" s="246"/>
      <c r="D37" s="246"/>
      <c r="E37" s="246"/>
      <c r="F37" s="246"/>
      <c r="G37" s="1124" t="s">
        <v>500</v>
      </c>
      <c r="H37" s="1125"/>
      <c r="I37" s="1125"/>
      <c r="J37" s="1126"/>
      <c r="K37" s="296">
        <v>40923</v>
      </c>
      <c r="L37" s="296">
        <v>1078</v>
      </c>
      <c r="M37" s="297">
        <v>1200</v>
      </c>
      <c r="N37" s="298">
        <v>-10.199999999999999</v>
      </c>
    </row>
    <row r="38" spans="1:16" ht="27" customHeight="1" x14ac:dyDescent="0.15">
      <c r="A38" s="250"/>
      <c r="B38" s="246"/>
      <c r="C38" s="246"/>
      <c r="D38" s="246"/>
      <c r="E38" s="246"/>
      <c r="F38" s="246"/>
      <c r="G38" s="1127" t="s">
        <v>501</v>
      </c>
      <c r="H38" s="1128"/>
      <c r="I38" s="1128"/>
      <c r="J38" s="1129"/>
      <c r="K38" s="299" t="s">
        <v>482</v>
      </c>
      <c r="L38" s="299" t="s">
        <v>482</v>
      </c>
      <c r="M38" s="300">
        <v>5</v>
      </c>
      <c r="N38" s="301" t="s">
        <v>482</v>
      </c>
      <c r="O38" s="295"/>
    </row>
    <row r="39" spans="1:16" x14ac:dyDescent="0.15">
      <c r="A39" s="250"/>
      <c r="B39" s="246"/>
      <c r="C39" s="246"/>
      <c r="D39" s="246"/>
      <c r="E39" s="246"/>
      <c r="F39" s="246"/>
      <c r="G39" s="1127" t="s">
        <v>502</v>
      </c>
      <c r="H39" s="1128"/>
      <c r="I39" s="1128"/>
      <c r="J39" s="1129"/>
      <c r="K39" s="302">
        <v>-10804</v>
      </c>
      <c r="L39" s="302">
        <v>-285</v>
      </c>
      <c r="M39" s="303">
        <v>-3946</v>
      </c>
      <c r="N39" s="304">
        <v>-92.8</v>
      </c>
      <c r="O39" s="295"/>
    </row>
    <row r="40" spans="1:16" ht="27" customHeight="1" x14ac:dyDescent="0.15">
      <c r="A40" s="250"/>
      <c r="B40" s="246"/>
      <c r="C40" s="246"/>
      <c r="D40" s="246"/>
      <c r="E40" s="246"/>
      <c r="F40" s="246"/>
      <c r="G40" s="1124" t="s">
        <v>503</v>
      </c>
      <c r="H40" s="1125"/>
      <c r="I40" s="1125"/>
      <c r="J40" s="1126"/>
      <c r="K40" s="302">
        <v>-1689360</v>
      </c>
      <c r="L40" s="302">
        <v>-44486</v>
      </c>
      <c r="M40" s="303">
        <v>-59158</v>
      </c>
      <c r="N40" s="304">
        <v>-24.8</v>
      </c>
      <c r="O40" s="295"/>
    </row>
    <row r="41" spans="1:16" x14ac:dyDescent="0.15">
      <c r="A41" s="250"/>
      <c r="B41" s="246"/>
      <c r="C41" s="246"/>
      <c r="D41" s="246"/>
      <c r="E41" s="246"/>
      <c r="F41" s="246"/>
      <c r="G41" s="1130" t="s">
        <v>281</v>
      </c>
      <c r="H41" s="1131"/>
      <c r="I41" s="1131"/>
      <c r="J41" s="1132"/>
      <c r="K41" s="296">
        <v>955084</v>
      </c>
      <c r="L41" s="302">
        <v>25150</v>
      </c>
      <c r="M41" s="303">
        <v>26787</v>
      </c>
      <c r="N41" s="304">
        <v>-6.1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1708276</v>
      </c>
      <c r="J51" s="322">
        <v>43845</v>
      </c>
      <c r="K51" s="323">
        <v>21.2</v>
      </c>
      <c r="L51" s="324">
        <v>75709</v>
      </c>
      <c r="M51" s="325">
        <v>12.7</v>
      </c>
      <c r="N51" s="326">
        <v>8.5</v>
      </c>
    </row>
    <row r="52" spans="1:14" x14ac:dyDescent="0.15">
      <c r="A52" s="250"/>
      <c r="B52" s="246"/>
      <c r="C52" s="246"/>
      <c r="D52" s="246"/>
      <c r="E52" s="246"/>
      <c r="F52" s="246"/>
      <c r="G52" s="327"/>
      <c r="H52" s="328" t="s">
        <v>514</v>
      </c>
      <c r="I52" s="329">
        <v>1296145</v>
      </c>
      <c r="J52" s="330">
        <v>33267</v>
      </c>
      <c r="K52" s="331">
        <v>31.8</v>
      </c>
      <c r="L52" s="332">
        <v>35212</v>
      </c>
      <c r="M52" s="333">
        <v>0</v>
      </c>
      <c r="N52" s="334">
        <v>31.8</v>
      </c>
    </row>
    <row r="53" spans="1:14" x14ac:dyDescent="0.15">
      <c r="A53" s="250"/>
      <c r="B53" s="246"/>
      <c r="C53" s="246"/>
      <c r="D53" s="246"/>
      <c r="E53" s="246"/>
      <c r="F53" s="246"/>
      <c r="G53" s="312" t="s">
        <v>515</v>
      </c>
      <c r="H53" s="313"/>
      <c r="I53" s="321">
        <v>1967720</v>
      </c>
      <c r="J53" s="322">
        <v>50775</v>
      </c>
      <c r="K53" s="323">
        <v>15.8</v>
      </c>
      <c r="L53" s="324">
        <v>90961</v>
      </c>
      <c r="M53" s="325">
        <v>20.100000000000001</v>
      </c>
      <c r="N53" s="326">
        <v>-4.3</v>
      </c>
    </row>
    <row r="54" spans="1:14" x14ac:dyDescent="0.15">
      <c r="A54" s="250"/>
      <c r="B54" s="246"/>
      <c r="C54" s="246"/>
      <c r="D54" s="246"/>
      <c r="E54" s="246"/>
      <c r="F54" s="246"/>
      <c r="G54" s="327"/>
      <c r="H54" s="328" t="s">
        <v>514</v>
      </c>
      <c r="I54" s="329">
        <v>1209585</v>
      </c>
      <c r="J54" s="330">
        <v>31212</v>
      </c>
      <c r="K54" s="331">
        <v>-6.2</v>
      </c>
      <c r="L54" s="332">
        <v>37720</v>
      </c>
      <c r="M54" s="333">
        <v>7.1</v>
      </c>
      <c r="N54" s="334">
        <v>-13.3</v>
      </c>
    </row>
    <row r="55" spans="1:14" x14ac:dyDescent="0.15">
      <c r="A55" s="250"/>
      <c r="B55" s="246"/>
      <c r="C55" s="246"/>
      <c r="D55" s="246"/>
      <c r="E55" s="246"/>
      <c r="F55" s="246"/>
      <c r="G55" s="312" t="s">
        <v>516</v>
      </c>
      <c r="H55" s="313"/>
      <c r="I55" s="321">
        <v>1124480</v>
      </c>
      <c r="J55" s="322">
        <v>29189</v>
      </c>
      <c r="K55" s="323">
        <v>-42.5</v>
      </c>
      <c r="L55" s="324">
        <v>106614</v>
      </c>
      <c r="M55" s="325">
        <v>17.2</v>
      </c>
      <c r="N55" s="326">
        <v>-59.7</v>
      </c>
    </row>
    <row r="56" spans="1:14" x14ac:dyDescent="0.15">
      <c r="A56" s="250"/>
      <c r="B56" s="246"/>
      <c r="C56" s="246"/>
      <c r="D56" s="246"/>
      <c r="E56" s="246"/>
      <c r="F56" s="246"/>
      <c r="G56" s="327"/>
      <c r="H56" s="328" t="s">
        <v>514</v>
      </c>
      <c r="I56" s="329">
        <v>797553</v>
      </c>
      <c r="J56" s="330">
        <v>20703</v>
      </c>
      <c r="K56" s="331">
        <v>-33.700000000000003</v>
      </c>
      <c r="L56" s="332">
        <v>45545</v>
      </c>
      <c r="M56" s="333">
        <v>20.7</v>
      </c>
      <c r="N56" s="334">
        <v>-54.4</v>
      </c>
    </row>
    <row r="57" spans="1:14" x14ac:dyDescent="0.15">
      <c r="A57" s="250"/>
      <c r="B57" s="246"/>
      <c r="C57" s="246"/>
      <c r="D57" s="246"/>
      <c r="E57" s="246"/>
      <c r="F57" s="246"/>
      <c r="G57" s="312" t="s">
        <v>517</v>
      </c>
      <c r="H57" s="313"/>
      <c r="I57" s="321">
        <v>1547002</v>
      </c>
      <c r="J57" s="322">
        <v>40442</v>
      </c>
      <c r="K57" s="323">
        <v>38.6</v>
      </c>
      <c r="L57" s="324">
        <v>85459</v>
      </c>
      <c r="M57" s="325">
        <v>-19.8</v>
      </c>
      <c r="N57" s="326">
        <v>58.4</v>
      </c>
    </row>
    <row r="58" spans="1:14" x14ac:dyDescent="0.15">
      <c r="A58" s="250"/>
      <c r="B58" s="246"/>
      <c r="C58" s="246"/>
      <c r="D58" s="246"/>
      <c r="E58" s="246"/>
      <c r="F58" s="246"/>
      <c r="G58" s="327"/>
      <c r="H58" s="328" t="s">
        <v>514</v>
      </c>
      <c r="I58" s="329">
        <v>1216147</v>
      </c>
      <c r="J58" s="330">
        <v>31793</v>
      </c>
      <c r="K58" s="331">
        <v>53.6</v>
      </c>
      <c r="L58" s="332">
        <v>44378</v>
      </c>
      <c r="M58" s="333">
        <v>-2.6</v>
      </c>
      <c r="N58" s="334">
        <v>56.2</v>
      </c>
    </row>
    <row r="59" spans="1:14" x14ac:dyDescent="0.15">
      <c r="A59" s="250"/>
      <c r="B59" s="246"/>
      <c r="C59" s="246"/>
      <c r="D59" s="246"/>
      <c r="E59" s="246"/>
      <c r="F59" s="246"/>
      <c r="G59" s="312" t="s">
        <v>518</v>
      </c>
      <c r="H59" s="313"/>
      <c r="I59" s="321">
        <v>1774466</v>
      </c>
      <c r="J59" s="322">
        <v>46727</v>
      </c>
      <c r="K59" s="323">
        <v>15.5</v>
      </c>
      <c r="L59" s="324">
        <v>83280</v>
      </c>
      <c r="M59" s="325">
        <v>-2.5</v>
      </c>
      <c r="N59" s="326">
        <v>18</v>
      </c>
    </row>
    <row r="60" spans="1:14" x14ac:dyDescent="0.15">
      <c r="A60" s="250"/>
      <c r="B60" s="246"/>
      <c r="C60" s="246"/>
      <c r="D60" s="246"/>
      <c r="E60" s="246"/>
      <c r="F60" s="246"/>
      <c r="G60" s="327"/>
      <c r="H60" s="328" t="s">
        <v>514</v>
      </c>
      <c r="I60" s="335">
        <v>1361058</v>
      </c>
      <c r="J60" s="330">
        <v>35841</v>
      </c>
      <c r="K60" s="331">
        <v>12.7</v>
      </c>
      <c r="L60" s="332">
        <v>43123</v>
      </c>
      <c r="M60" s="333">
        <v>-2.8</v>
      </c>
      <c r="N60" s="334">
        <v>15.5</v>
      </c>
    </row>
    <row r="61" spans="1:14" x14ac:dyDescent="0.15">
      <c r="A61" s="250"/>
      <c r="B61" s="246"/>
      <c r="C61" s="246"/>
      <c r="D61" s="246"/>
      <c r="E61" s="246"/>
      <c r="F61" s="246"/>
      <c r="G61" s="312" t="s">
        <v>519</v>
      </c>
      <c r="H61" s="336"/>
      <c r="I61" s="337">
        <v>1624389</v>
      </c>
      <c r="J61" s="338">
        <v>42196</v>
      </c>
      <c r="K61" s="339">
        <v>9.6999999999999993</v>
      </c>
      <c r="L61" s="340">
        <v>88405</v>
      </c>
      <c r="M61" s="341">
        <v>5.5</v>
      </c>
      <c r="N61" s="326">
        <v>4.2</v>
      </c>
    </row>
    <row r="62" spans="1:14" x14ac:dyDescent="0.15">
      <c r="A62" s="250"/>
      <c r="B62" s="246"/>
      <c r="C62" s="246"/>
      <c r="D62" s="246"/>
      <c r="E62" s="246"/>
      <c r="F62" s="246"/>
      <c r="G62" s="327"/>
      <c r="H62" s="328" t="s">
        <v>514</v>
      </c>
      <c r="I62" s="329">
        <v>1176098</v>
      </c>
      <c r="J62" s="330">
        <v>30563</v>
      </c>
      <c r="K62" s="331">
        <v>11.6</v>
      </c>
      <c r="L62" s="332">
        <v>41196</v>
      </c>
      <c r="M62" s="333">
        <v>4.5</v>
      </c>
      <c r="N62" s="334">
        <v>7.1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26.95</v>
      </c>
      <c r="G47" s="12">
        <v>31.85</v>
      </c>
      <c r="H47" s="12">
        <v>35.619999999999997</v>
      </c>
      <c r="I47" s="12">
        <v>40.880000000000003</v>
      </c>
      <c r="J47" s="13">
        <v>40.549999999999997</v>
      </c>
    </row>
    <row r="48" spans="2:10" ht="57.75" customHeight="1" x14ac:dyDescent="0.15">
      <c r="B48" s="14"/>
      <c r="C48" s="1144" t="s">
        <v>4</v>
      </c>
      <c r="D48" s="1144"/>
      <c r="E48" s="1145"/>
      <c r="F48" s="15">
        <v>3.46</v>
      </c>
      <c r="G48" s="16">
        <v>4.21</v>
      </c>
      <c r="H48" s="16">
        <v>8.1</v>
      </c>
      <c r="I48" s="16">
        <v>7.6</v>
      </c>
      <c r="J48" s="17">
        <v>5.84</v>
      </c>
    </row>
    <row r="49" spans="2:10" ht="57.75" customHeight="1" thickBot="1" x14ac:dyDescent="0.2">
      <c r="B49" s="18"/>
      <c r="C49" s="1146" t="s">
        <v>5</v>
      </c>
      <c r="D49" s="1146"/>
      <c r="E49" s="1147"/>
      <c r="F49" s="19">
        <v>1.35</v>
      </c>
      <c r="G49" s="20">
        <v>6.21</v>
      </c>
      <c r="H49" s="20">
        <v>7.52</v>
      </c>
      <c r="I49" s="20">
        <v>4.63</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2018-02-27T01:13:22Z</cp:lastPrinted>
  <dcterms:created xsi:type="dcterms:W3CDTF">2018-01-24T05:55:03Z</dcterms:created>
  <dcterms:modified xsi:type="dcterms:W3CDTF">2018-11-01T03:00:02Z</dcterms:modified>
  <cp:category/>
</cp:coreProperties>
</file>