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gflsv01\01総務部\14財政課\財政係\13 財政状況資料集\財政比較分析表等\R6年度決算分\01_一回目（３月公表）\05作業\"/>
    </mc:Choice>
  </mc:AlternateContent>
  <xr:revisionPtr revIDLastSave="0" documentId="13_ncr:1_{6BAE52C8-94D5-40D9-9D15-E32AB7D1E6B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W39" i="10"/>
  <c r="BW40" i="10" s="1"/>
  <c r="BW41" i="10" s="1"/>
  <c r="BW42" i="10" s="1"/>
  <c r="BE39" i="10"/>
  <c r="AM39" i="10"/>
  <c r="U39" i="10"/>
  <c r="C39" i="10"/>
  <c r="BW38" i="10"/>
  <c r="BE38" i="10"/>
  <c r="AM38" i="10"/>
  <c r="U38" i="10"/>
  <c r="C38" i="10"/>
  <c r="BW37" i="10"/>
  <c r="BE37" i="10"/>
  <c r="AM37" i="10"/>
  <c r="C37" i="10"/>
  <c r="BW36" i="10"/>
  <c r="BE36" i="10"/>
  <c r="C36" i="10"/>
  <c r="BW35" i="10"/>
  <c r="C35" i="10"/>
  <c r="BW34" i="10"/>
  <c r="C34" i="10"/>
  <c r="CO34" i="10" l="1"/>
  <c r="CO35" i="10" s="1"/>
  <c r="CO36" i="10" s="1"/>
  <c r="CO37" i="10" s="1"/>
  <c r="CO38" i="10" s="1"/>
  <c r="CO39" i="10" s="1"/>
  <c r="U34" i="10"/>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<sst xmlns="http://schemas.openxmlformats.org/spreadsheetml/2006/main" count="1102" uniqueCount="570">
  <si>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</si>
  <si>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</si>
  <si>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</si>
  <si>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</si>
  <si>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</si>
  <si>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</si>
  <si>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</si>
  <si>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</si>
  <si>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</si>
  <si>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</si>
  <si>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</si>
  <si>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</si>
  <si>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</si>
  <si>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</si>
  <si>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</si>
  <si>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</si>
  <si>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</si>
  <si>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</si>
  <si>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</si>
  <si>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</si>
  <si>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</si>
  <si>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</si>
  <si>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</si>
  <si>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</si>
  <si>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</si>
  <si>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</si>
  <si>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</si>
  <si>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</si>
  <si>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</si>
  <si>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</si>
  <si>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</si>
  <si>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</si>
  <si>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</si>
  <si>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</si>
  <si>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</si>
  <si>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</si>
  <si>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</si>
  <si>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</si>
  <si>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</si>
  <si>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</si>
  <si>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</si>
  <si>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</si>
  <si>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</si>
  <si>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</si>
  <si>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</si>
  <si>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</si>
  <si>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</si>
  <si>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</si>
  <si>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</si>
  <si>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</si>
  <si>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</si>
  <si>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</si>
  <si>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</si>
  <si>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</si>
  <si>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</si>
  <si>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</si>
  <si>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</si>
  <si>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</si>
  <si>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</si>
  <si>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</si>
  <si>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</si>
  <si>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</si>
  <si>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</si>
  <si>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</si>
  <si>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</si>
  <si>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</si>
  <si>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</si>
  <si>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</si>
  <si>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</si>
  <si>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</si>
  <si>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</si>
  <si>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</si>
  <si>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</si>
  <si>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</si>
  <si>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</si>
  <si>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</si>
  <si>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</si>
  <si>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</si>
  <si>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</si>
  <si>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</si>
  <si>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</si>
  <si>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</si>
  <si>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</si>
  <si>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</si>
  <si>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</si>
  <si>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</si>
  <si>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</si>
  <si>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</si>
  <si>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</si>
  <si>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</si>
  <si>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</si>
  <si>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</si>
  <si>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</si>
  <si>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</si>
  <si>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瀬戸内市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</si>
  <si>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</si>
  <si>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</si>
  <si>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</si>
  <si>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</si>
  <si>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</si>
  <si>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</si>
  <si>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</si>
  <si>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</si>
  <si>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</si>
  <si>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</si>
  <si>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</si>
  <si>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</si>
  <si>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</si>
  <si>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</si>
  <si>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</si>
  <si>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</si>
  <si>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</si>
  <si>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</si>
  <si>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</si>
  <si>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</si>
  <si>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</si>
  <si>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</si>
  <si>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</si>
  <si>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</si>
  <si>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</si>
  <si>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</si>
  <si>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</si>
  <si>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</si>
  <si>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</si>
  <si>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</si>
  <si>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</si>
  <si>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</si>
  <si>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</si>
  <si>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</si>
  <si>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</si>
  <si>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</si>
  <si>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</si>
  <si>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</si>
  <si>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</si>
  <si>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</si>
  <si>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</si>
  <si>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</si>
  <si>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</si>
  <si>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</si>
  <si>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</si>
  <si>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</si>
  <si>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</si>
  <si>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</si>
  <si>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</si>
  <si>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</si>
  <si>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</si>
  <si>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</si>
  <si>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</si>
  <si>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</si>
  <si>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</si>
  <si>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</si>
  <si>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</si>
  <si>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</si>
  <si>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</si>
  <si>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</si>
  <si>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</si>
  <si>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</si>
  <si>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</si>
  <si>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</si>
  <si>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</si>
  <si>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</si>
  <si>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</si>
  <si>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</si>
  <si>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</si>
  <si>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</si>
  <si>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</si>
  <si>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</si>
  <si>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</si>
  <si>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</si>
  <si>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</si>
  <si>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</si>
  <si>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</si>
  <si>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</si>
  <si>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</si>
  <si>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</si>
  <si>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</si>
  <si>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</si>
  <si>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</si>
  <si>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</si>
  <si>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</si>
  <si>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</si>
  <si>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</si>
  <si>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</si>
  <si>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</si>
  <si>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</si>
  <si>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</si>
  <si>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</si>
  <si>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</si>
  <si>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</si>
  <si>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</si>
  <si>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</si>
  <si>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</si>
  <si>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</si>
  <si>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</si>
  <si>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</si>
  <si>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</si>
  <si>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</si>
  <si>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</si>
  <si>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</si>
  <si>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</si>
  <si>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</si>
  <si>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</si>
  <si>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</si>
  <si>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岡山県瀬戸内市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</si>
  <si>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</si>
  <si>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</si>
  <si>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</si>
  <si>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</si>
  <si>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</si>
  <si>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</si>
  <si>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</si>
  <si>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</si>
  <si>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</si>
  <si>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</si>
  <si>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</si>
  <si>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</si>
  <si>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</si>
  <si>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</si>
  <si>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</si>
  <si>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</si>
  <si>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</si>
  <si>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</si>
  <si>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</si>
  <si>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</si>
  <si>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</si>
  <si>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</si>
  <si>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</si>
  <si>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</si>
  <si>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</si>
  <si>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</si>
  <si>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</si>
  <si>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</si>
  <si>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</si>
  <si>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</si>
  <si>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</si>
  <si>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</si>
  <si>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</si>
  <si>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</si>
  <si>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</si>
  <si>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</si>
  <si>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</si>
  <si>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</si>
  <si>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</si>
  <si>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</si>
  <si>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</si>
  <si>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</si>
  <si>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</si>
  <si>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</si>
  <si>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</si>
  <si>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</si>
  <si>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</si>
  <si>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</si>
  <si>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</si>
  <si>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</si>
  <si>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</si>
  <si>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</si>
  <si>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</si>
  <si>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</si>
  <si>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</si>
  <si>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</si>
  <si>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</si>
  <si>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</si>
  <si>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</si>
  <si>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</si>
  <si>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</si>
  <si>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</si>
  <si>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</si>
  <si>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</si>
  <si>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</si>
  <si>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</si>
  <si>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</si>
  <si>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</si>
  <si>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</si>
  <si>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</si>
  <si>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</si>
  <si>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</si>
  <si>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</si>
  <si>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</si>
  <si>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</si>
  <si>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</si>
  <si>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</si>
  <si>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</si>
  <si>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</si>
  <si>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</si>
  <si>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</si>
  <si>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</si>
  <si>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</si>
  <si>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</si>
  <si>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</si>
  <si>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</si>
  <si>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</si>
  <si>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</si>
  <si>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</si>
  <si>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</si>
  <si>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</si>
  <si>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</si>
  <si>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</si>
  <si>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</si>
  <si>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</si>
  <si>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</si>
  <si>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</si>
  <si>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</si>
  <si>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</si>
  <si>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</si>
  <si>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</si>
  <si>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</si>
  <si>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</si>
  <si>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</si>
  <si>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</si>
  <si>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</si>
  <si>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</si>
  <si>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</si>
  <si>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</si>
  <si>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</si>
  <si>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</si>
  <si>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</si>
  <si>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</si>
  <si>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</si>
  <si>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</si>
  <si>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</si>
  <si>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</si>
  <si>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</si>
  <si>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</si>
  <si>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</si>
  <si>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</si>
  <si>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</si>
  <si>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</si>
  <si>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</si>
  <si>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</si>
  <si>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</si>
  <si>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</si>
  <si>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</si>
  <si>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</si>
  <si>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</si>
  <si>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</si>
  <si>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</si>
  <si>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</si>
  <si>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</si>
  <si>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</si>
  <si>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</si>
  <si>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</si>
  <si>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</si>
  <si>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</si>
  <si>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</si>
  <si>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</si>
  <si>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</si>
  <si>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</si>
  <si>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</si>
  <si>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</si>
  <si>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</si>
  <si>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</si>
  <si>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</si>
  <si>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</si>
  <si>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</si>
  <si>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岡山県瀬戸内市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</si>
  <si>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</si>
  <si>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</si>
  <si>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</si>
  <si>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</si>
  <si>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</si>
  <si>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</si>
  <si>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</si>
  <si>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</si>
  <si>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</si>
  <si>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</si>
  <si>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</si>
  <si>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</si>
  <si>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</si>
  <si>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</si>
  <si>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</si>
  <si>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</si>
  <si>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</si>
  <si>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</si>
  <si>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</si>
  <si>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</si>
  <si>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</si>
  <si>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</si>
  <si>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</si>
  <si>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</si>
  <si>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</si>
  <si>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</si>
  <si>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</si>
  <si>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</si>
  <si>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</si>
  <si>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</si>
  <si>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</si>
  <si>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</si>
  <si>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</si>
  <si>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瀬戸内市国民健康保険特別会計</t>
    <phoneticPr fontId="5"/>
  </si>
  <si>
    <t>瀬戸内市国民健康保険診療施設裳掛診療所特別会計</t>
    <phoneticPr fontId="5"/>
  </si>
  <si>
    <t>瀬戸内市介護保険特別会計</t>
    <phoneticPr fontId="5"/>
  </si>
  <si>
    <t>瀬戸内市後期高齢者医療特別会計</t>
    <phoneticPr fontId="5"/>
  </si>
  <si>
    <t>瀬戸内市水道事業会計</t>
    <phoneticPr fontId="5"/>
  </si>
  <si>
    <t>法適用企業</t>
    <phoneticPr fontId="5"/>
  </si>
  <si>
    <t>瀬戸内市病院事業会計</t>
    <phoneticPr fontId="5"/>
  </si>
  <si>
    <t>瀬戸内市下水道事業会計</t>
    <phoneticPr fontId="5"/>
  </si>
  <si>
    <t>瀬戸内市土地開発事業特別会計</t>
    <phoneticPr fontId="5"/>
  </si>
  <si>
    <t>法非適用企業</t>
    <phoneticPr fontId="5"/>
  </si>
  <si>
    <t>瀬戸内市企業団地造成事業特別会計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</si>
  <si>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</si>
  <si>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</si>
  <si>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</si>
  <si>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</si>
  <si>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</si>
  <si>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</si>
  <si>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</si>
  <si>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</si>
  <si>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</si>
  <si>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</si>
  <si>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</si>
  <si>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</si>
  <si>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</si>
  <si>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</si>
  <si>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</si>
  <si>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</si>
  <si>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</si>
  <si>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</si>
  <si>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</si>
  <si>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</si>
  <si>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</si>
  <si>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</si>
  <si>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</si>
  <si>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</si>
  <si>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</si>
  <si>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</si>
  <si>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</si>
  <si>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</si>
  <si>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</si>
  <si>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</si>
  <si>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</si>
  <si>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</si>
  <si>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</si>
  <si>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</si>
  <si>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</si>
  <si>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</si>
  <si>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</si>
  <si>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</si>
  <si>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</si>
  <si>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</si>
  <si>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</si>
  <si>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</si>
  <si>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</si>
  <si>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</si>
  <si>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</si>
  <si>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</si>
  <si>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</si>
  <si>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</si>
  <si>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</si>
  <si>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</si>
  <si>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</si>
  <si>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</si>
  <si>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</si>
  <si>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</si>
  <si>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</si>
  <si>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</si>
  <si>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</si>
  <si>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</si>
  <si>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</si>
  <si>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</si>
  <si>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</si>
  <si>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</si>
  <si>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</si>
  <si>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</si>
  <si>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</si>
  <si>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</si>
  <si>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</si>
  <si>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</si>
  <si>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</si>
  <si>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</si>
  <si>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</si>
  <si>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</si>
  <si>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</si>
  <si>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</si>
  <si>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</si>
  <si>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</si>
  <si>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</si>
  <si>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</si>
  <si>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</si>
  <si>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</si>
  <si>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</si>
  <si>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</si>
  <si>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</si>
  <si>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</si>
  <si>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</si>
  <si>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</si>
  <si>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</si>
  <si>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</si>
  <si>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</si>
  <si>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</si>
  <si>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</si>
  <si>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</si>
  <si>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</si>
  <si>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</si>
  <si>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</si>
  <si>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</si>
  <si>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</si>
  <si>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</si>
  <si>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</si>
  <si>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</si>
  <si>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</si>
  <si>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</si>
  <si>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</si>
  <si>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</si>
  <si>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</si>
  <si>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</si>
  <si>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</si>
  <si>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</si>
  <si>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</si>
  <si>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</si>
  <si>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</si>
  <si>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</si>
  <si>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</si>
  <si>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</si>
  <si>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</si>
  <si>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</si>
  <si>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</si>
  <si>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</si>
  <si>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</si>
  <si>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</si>
  <si>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</si>
  <si>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</si>
  <si>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</si>
  <si>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</si>
  <si>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</si>
  <si>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</si>
  <si>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</si>
  <si>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</si>
  <si>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</si>
  <si>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</si>
  <si>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</si>
  <si>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</si>
  <si>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</si>
  <si>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</si>
  <si>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</si>
  <si>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瀬戸内市水道事業会計</t>
  </si>
  <si>
    <t>瀬戸内市病院事業会計</t>
  </si>
  <si>
    <t>一般会計</t>
  </si>
  <si>
    <t>瀬戸内市下水道事業会計</t>
  </si>
  <si>
    <t>瀬戸内市介護保険特別会計</t>
  </si>
  <si>
    <t>瀬戸内市土地開発事業特別会計</t>
  </si>
  <si>
    <t>瀬戸内市国民健康保険特別会計</t>
  </si>
  <si>
    <t>瀬戸内市企業団地造成事業特別会計</t>
  </si>
  <si>
    <t>その他会計（赤字）</t>
  </si>
  <si>
    <t>その他会計（黒字）</t>
  </si>
  <si>
    <t>R02</t>
    <phoneticPr fontId="5"/>
  </si>
  <si>
    <t>R03</t>
    <phoneticPr fontId="5"/>
  </si>
  <si>
    <t>R04</t>
    <phoneticPr fontId="5"/>
  </si>
  <si>
    <t>R05</t>
    <phoneticPr fontId="5"/>
  </si>
  <si>
    <t>R06</t>
    <phoneticPr fontId="5"/>
  </si>
  <si>
    <t>（一社)瀬戸内市緑の村公社</t>
    <rPh sb="1" eb="3">
      <t>イッシャ</t>
    </rPh>
    <rPh sb="4" eb="7">
      <t>セトウチ</t>
    </rPh>
    <rPh sb="7" eb="8">
      <t>シ</t>
    </rPh>
    <rPh sb="8" eb="9">
      <t>ミドリ</t>
    </rPh>
    <rPh sb="10" eb="11">
      <t>ムラ</t>
    </rPh>
    <rPh sb="11" eb="13">
      <t>コウシャ</t>
    </rPh>
    <phoneticPr fontId="10"/>
  </si>
  <si>
    <t>(一財)瀬戸内市振興公社</t>
    <rPh sb="1" eb="3">
      <t>イチザイ</t>
    </rPh>
    <phoneticPr fontId="10"/>
  </si>
  <si>
    <t>(一財)牛窓町水産協会</t>
    <rPh sb="1" eb="3">
      <t>イチザイ</t>
    </rPh>
    <phoneticPr fontId="10"/>
  </si>
  <si>
    <t>(公財)瀬戸内市歴史まちづくり財団</t>
    <rPh sb="1" eb="2">
      <t>コウ</t>
    </rPh>
    <phoneticPr fontId="10"/>
  </si>
  <si>
    <t>(有)曙の里おく</t>
    <rPh sb="1" eb="2">
      <t>ユウ</t>
    </rPh>
    <phoneticPr fontId="10"/>
  </si>
  <si>
    <t>瀬戸内市民電力（株）</t>
    <rPh sb="0" eb="7">
      <t>セトウチシミンデンリョク</t>
    </rPh>
    <rPh sb="7" eb="10">
      <t>カブ</t>
    </rPh>
    <phoneticPr fontId="2"/>
  </si>
  <si>
    <t>-</t>
    <phoneticPr fontId="2"/>
  </si>
  <si>
    <t>まちづくり振興基金</t>
  </si>
  <si>
    <t>太陽のまち基金</t>
  </si>
  <si>
    <t>公共施設等再編整備基金</t>
  </si>
  <si>
    <t>応援基金</t>
  </si>
  <si>
    <t>教育施設等整備基金</t>
  </si>
  <si>
    <t>岡山県広域水道企業団</t>
    <rPh sb="0" eb="3">
      <t>オカヤマケン</t>
    </rPh>
    <rPh sb="3" eb="7">
      <t>コウイキスイドウ</t>
    </rPh>
    <rPh sb="7" eb="10">
      <t>キギョウダン</t>
    </rPh>
    <phoneticPr fontId="2"/>
  </si>
  <si>
    <t>岡山県後期高齢者医療広域連合一般会計</t>
    <rPh sb="0" eb="3">
      <t>オカヤマケン</t>
    </rPh>
    <rPh sb="3" eb="8">
      <t>コウキコウレイシャ</t>
    </rPh>
    <rPh sb="8" eb="14">
      <t>イリョウコウイキレンゴウ</t>
    </rPh>
    <rPh sb="14" eb="18">
      <t>イッパンカイケイ</t>
    </rPh>
    <phoneticPr fontId="2"/>
  </si>
  <si>
    <t>岡山県後期高齢者医療広域連合特別会計</t>
    <rPh sb="0" eb="3">
      <t>オカヤマケン</t>
    </rPh>
    <rPh sb="3" eb="8">
      <t>コウキコウレイシャ</t>
    </rPh>
    <rPh sb="8" eb="10">
      <t>イリョウ</t>
    </rPh>
    <rPh sb="10" eb="14">
      <t>コウイキレンゴウ</t>
    </rPh>
    <rPh sb="14" eb="18">
      <t>トクベツカイケイ</t>
    </rPh>
    <phoneticPr fontId="2"/>
  </si>
  <si>
    <t>岡山県市町村総合事務組合一般会計</t>
    <rPh sb="0" eb="3">
      <t>オカヤマケン</t>
    </rPh>
    <rPh sb="3" eb="6">
      <t>シチョウソン</t>
    </rPh>
    <rPh sb="6" eb="10">
      <t>ソウゴウジム</t>
    </rPh>
    <rPh sb="10" eb="12">
      <t>クミアイ</t>
    </rPh>
    <rPh sb="12" eb="16">
      <t>イッパンカイケイ</t>
    </rPh>
    <phoneticPr fontId="2"/>
  </si>
  <si>
    <t>旭東用排水組合</t>
    <rPh sb="0" eb="7">
      <t>キョクトウヨウハイスイクミアイ</t>
    </rPh>
    <phoneticPr fontId="2"/>
  </si>
  <si>
    <t>神崎衛生施設組合</t>
    <rPh sb="0" eb="4">
      <t>カンザキエイセイ</t>
    </rPh>
    <rPh sb="4" eb="6">
      <t>シセツ</t>
    </rPh>
    <rPh sb="6" eb="8">
      <t>クミアイ</t>
    </rPh>
    <phoneticPr fontId="2"/>
  </si>
  <si>
    <t>岡山県市町村税整理組合</t>
    <phoneticPr fontId="2"/>
  </si>
  <si>
    <t>岡山県市町村総合事務組合拠出金事業特別会計</t>
    <phoneticPr fontId="2"/>
  </si>
  <si>
    <t>岡山県市町村総合事務組合貸付金特別会計</t>
    <rPh sb="0" eb="3">
      <t>オカヤマケン</t>
    </rPh>
    <rPh sb="3" eb="6">
      <t>シチョウソン</t>
    </rPh>
    <rPh sb="6" eb="8">
      <t>ソウゴウ</t>
    </rPh>
    <rPh sb="8" eb="12">
      <t>ジムクミアイ</t>
    </rPh>
    <rPh sb="12" eb="15">
      <t>カシツケキン</t>
    </rPh>
    <rPh sb="15" eb="19">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</si>
</sst>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09D-42DF-957C-C056D0755F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100563</c:v>
                </c:pt>
                <c:pt idx="1">
                  <c:v>124505</c:v>
                </c:pt>
                <c:pt idx="2">
                  <c:v>157897</c:v>
                </c:pt>
                <c:pt idx="3">
                  <c:v>130588</c:v>
                </c:pt>
                <c:pt idx="4">
                  <c:v>129572</c:v>
                </c:pt>
              </c:numCache>
            </c:numRef>
          </c:val>
          <c:smooth val="0"/>
          <c:extLst>
            <c:ext xmlns:c16="http://schemas.microsoft.com/office/drawing/2014/chart" uri="{C3380CC4-5D6E-409C-BE32-E72D297353CC}">
              <c16:uniqueId val="{00000001-B09D-42DF-957C-C056D0755F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7.91</c:v>
                </c:pt>
                <c:pt idx="1">
                  <c:v>5.41</c:v>
                </c:pt>
                <c:pt idx="2">
                  <c:v>5.57</c:v>
                </c:pt>
                <c:pt idx="3">
                  <c:v>5.42</c:v>
                </c:pt>
                <c:pt idx="4">
                  <c:v>5.27</c:v>
                </c:pt>
              </c:numCache>
            </c:numRef>
          </c:val>
          <c:extLst>
            <c:ext xmlns:c16="http://schemas.microsoft.com/office/drawing/2014/chart" uri="{C3380CC4-5D6E-409C-BE32-E72D297353CC}">
              <c16:uniqueId val="{00000000-7CFB-400C-AED7-990B7AA8E0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33.29</c:v>
                </c:pt>
                <c:pt idx="1">
                  <c:v>33.76</c:v>
                </c:pt>
                <c:pt idx="2">
                  <c:v>34</c:v>
                </c:pt>
                <c:pt idx="3">
                  <c:v>33.049999999999997</c:v>
                </c:pt>
                <c:pt idx="4">
                  <c:v>31.28</c:v>
                </c:pt>
              </c:numCache>
            </c:numRef>
          </c:val>
          <c:extLst>
            <c:ext xmlns:c16="http://schemas.microsoft.com/office/drawing/2014/chart" uri="{C3380CC4-5D6E-409C-BE32-E72D297353CC}">
              <c16:uniqueId val="{00000001-7CFB-400C-AED7-990B7AA8E0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c:v>
                </c:pt>
                <c:pt idx="1">
                  <c:v>6.7</c:v>
                </c:pt>
                <c:pt idx="2">
                  <c:v>4.4000000000000004</c:v>
                </c:pt>
                <c:pt idx="3">
                  <c:v>1.73</c:v>
                </c:pt>
                <c:pt idx="4">
                  <c:v>2.2999999999999998</c:v>
                </c:pt>
              </c:numCache>
            </c:numRef>
          </c:val>
          <c:smooth val="0"/>
          <c:extLst>
            <c:ext xmlns:c16="http://schemas.microsoft.com/office/drawing/2014/chart" uri="{C3380CC4-5D6E-409C-BE32-E72D297353CC}">
              <c16:uniqueId val="{00000002-7CFB-400C-AED7-990B7AA8E0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6528-4964-8830-4CC76E2B03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28-4964-8830-4CC76E2B0349}"/>
            </c:ext>
          </c:extLst>
        </c:ser>
        <c:ser>
          <c:idx val="2"/>
          <c:order val="2"/>
          <c:tx>
            <c:strRef>
              <c:f>データシート!$A$29</c:f>
              <c:strCache>
                <c:ptCount val="1"/>
                <c:pt idx="0">
                  <c:v>瀬戸内市企業団地造成事業特別会計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2-6528-4964-8830-4CC76E2B0349}"/>
            </c:ext>
          </c:extLst>
        </c:ser>
        <c:ser>
          <c:idx val="3"/>
          <c:order val="3"/>
          <c:tx>
            <c:strRef>
              <c:f>データシート!$A$30</c:f>
              <c:strCache>
                <c:ptCount val="1"/>
                <c:pt idx="0">
                  <c:v>瀬戸内市国民健康保険特別会計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0.12</c:v>
                </c:pt>
                <c:pt idx="8">
                  <c:v>#N/A</c:v>
                </c:pt>
                <c:pt idx="9">
                  <c:v>0.11</c:v>
                </c:pt>
              </c:numCache>
            </c:numRef>
          </c:val>
          <c:extLst>
            <c:ext xmlns:c16="http://schemas.microsoft.com/office/drawing/2014/chart" uri="{C3380CC4-5D6E-409C-BE32-E72D297353CC}">
              <c16:uniqueId val="{00000003-6528-4964-8830-4CC76E2B0349}"/>
            </c:ext>
          </c:extLst>
        </c:ser>
        <c:ser>
          <c:idx val="4"/>
          <c:order val="4"/>
          <c:tx>
            <c:strRef>
              <c:f>データシート!$A$31</c:f>
              <c:strCache>
                <c:ptCount val="1"/>
                <c:pt idx="0">
                  <c:v>瀬戸内市土地開発事業特別会計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0.26</c:v>
                </c:pt>
                <c:pt idx="4">
                  <c:v>#N/A</c:v>
                </c:pt>
                <c:pt idx="5">
                  <c:v>0.39</c:v>
                </c:pt>
                <c:pt idx="6">
                  <c:v>#N/A</c:v>
                </c:pt>
                <c:pt idx="7">
                  <c:v>0.39</c:v>
                </c:pt>
                <c:pt idx="8">
                  <c:v>#N/A</c:v>
                </c:pt>
                <c:pt idx="9">
                  <c:v>0.38</c:v>
                </c:pt>
              </c:numCache>
            </c:numRef>
          </c:val>
          <c:extLst>
            <c:ext xmlns:c16="http://schemas.microsoft.com/office/drawing/2014/chart" uri="{C3380CC4-5D6E-409C-BE32-E72D297353CC}">
              <c16:uniqueId val="{00000004-6528-4964-8830-4CC76E2B0349}"/>
            </c:ext>
          </c:extLst>
        </c:ser>
        <c:ser>
          <c:idx val="5"/>
          <c:order val="5"/>
          <c:tx>
            <c:strRef>
              <c:f>データシート!$A$32</c:f>
              <c:strCache>
                <c:ptCount val="1"/>
                <c:pt idx="0">
                  <c:v>瀬戸内市介護保険特別会計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1.17</c:v>
                </c:pt>
                <c:pt idx="2">
                  <c:v>#N/A</c:v>
                </c:pt>
                <c:pt idx="3">
                  <c:v>1.44</c:v>
                </c:pt>
                <c:pt idx="4">
                  <c:v>#N/A</c:v>
                </c:pt>
                <c:pt idx="5">
                  <c:v>2.14</c:v>
                </c:pt>
                <c:pt idx="6">
                  <c:v>#N/A</c:v>
                </c:pt>
                <c:pt idx="7">
                  <c:v>1.61</c:v>
                </c:pt>
                <c:pt idx="8">
                  <c:v>#N/A</c:v>
                </c:pt>
                <c:pt idx="9">
                  <c:v>0.79</c:v>
                </c:pt>
              </c:numCache>
            </c:numRef>
          </c:val>
          <c:extLst>
            <c:ext xmlns:c16="http://schemas.microsoft.com/office/drawing/2014/chart" uri="{C3380CC4-5D6E-409C-BE32-E72D297353CC}">
              <c16:uniqueId val="{00000005-6528-4964-8830-4CC76E2B0349}"/>
            </c:ext>
          </c:extLst>
        </c:ser>
        <c:ser>
          <c:idx val="6"/>
          <c:order val="6"/>
          <c:tx>
            <c:strRef>
              <c:f>データシート!$A$33</c:f>
              <c:strCache>
                <c:ptCount val="1"/>
                <c:pt idx="0">
                  <c:v>瀬戸内市下水道事業会計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3.62</c:v>
                </c:pt>
                <c:pt idx="2">
                  <c:v>#N/A</c:v>
                </c:pt>
                <c:pt idx="3">
                  <c:v>4.57</c:v>
                </c:pt>
                <c:pt idx="4">
                  <c:v>#N/A</c:v>
                </c:pt>
                <c:pt idx="5">
                  <c:v>4.25</c:v>
                </c:pt>
                <c:pt idx="6">
                  <c:v>#N/A</c:v>
                </c:pt>
                <c:pt idx="7">
                  <c:v>3.42</c:v>
                </c:pt>
                <c:pt idx="8">
                  <c:v>#N/A</c:v>
                </c:pt>
                <c:pt idx="9">
                  <c:v>3.21</c:v>
                </c:pt>
              </c:numCache>
            </c:numRef>
          </c:val>
          <c:extLst>
            <c:ext xmlns:c16="http://schemas.microsoft.com/office/drawing/2014/chart" uri="{C3380CC4-5D6E-409C-BE32-E72D297353CC}">
              <c16:uniqueId val="{00000006-6528-4964-8830-4CC76E2B034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7.9</c:v>
                </c:pt>
                <c:pt idx="2">
                  <c:v>#N/A</c:v>
                </c:pt>
                <c:pt idx="3">
                  <c:v>5.4</c:v>
                </c:pt>
                <c:pt idx="4">
                  <c:v>#N/A</c:v>
                </c:pt>
                <c:pt idx="5">
                  <c:v>5.56</c:v>
                </c:pt>
                <c:pt idx="6">
                  <c:v>#N/A</c:v>
                </c:pt>
                <c:pt idx="7">
                  <c:v>5.41</c:v>
                </c:pt>
                <c:pt idx="8">
                  <c:v>#N/A</c:v>
                </c:pt>
                <c:pt idx="9">
                  <c:v>5.26</c:v>
                </c:pt>
              </c:numCache>
            </c:numRef>
          </c:val>
          <c:extLst>
            <c:ext xmlns:c16="http://schemas.microsoft.com/office/drawing/2014/chart" uri="{C3380CC4-5D6E-409C-BE32-E72D297353CC}">
              <c16:uniqueId val="{00000007-6528-4964-8830-4CC76E2B0349}"/>
            </c:ext>
          </c:extLst>
        </c:ser>
        <c:ser>
          <c:idx val="8"/>
          <c:order val="8"/>
          <c:tx>
            <c:strRef>
              <c:f>データシート!$A$35</c:f>
              <c:strCache>
                <c:ptCount val="1"/>
                <c:pt idx="0">
                  <c:v>瀬戸内市病院事業会計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9.49</c:v>
                </c:pt>
                <c:pt idx="2">
                  <c:v>#N/A</c:v>
                </c:pt>
                <c:pt idx="3">
                  <c:v>10.68</c:v>
                </c:pt>
                <c:pt idx="4">
                  <c:v>#N/A</c:v>
                </c:pt>
                <c:pt idx="5">
                  <c:v>8.34</c:v>
                </c:pt>
                <c:pt idx="6">
                  <c:v>#N/A</c:v>
                </c:pt>
                <c:pt idx="7">
                  <c:v>8.6300000000000008</c:v>
                </c:pt>
                <c:pt idx="8">
                  <c:v>#N/A</c:v>
                </c:pt>
                <c:pt idx="9">
                  <c:v>7.31</c:v>
                </c:pt>
              </c:numCache>
            </c:numRef>
          </c:val>
          <c:extLst>
            <c:ext xmlns:c16="http://schemas.microsoft.com/office/drawing/2014/chart" uri="{C3380CC4-5D6E-409C-BE32-E72D297353CC}">
              <c16:uniqueId val="{00000008-6528-4964-8830-4CC76E2B0349}"/>
            </c:ext>
          </c:extLst>
        </c:ser>
        <c:ser>
          <c:idx val="9"/>
          <c:order val="9"/>
          <c:tx>
            <c:strRef>
              <c:f>データシート!$A$36</c:f>
              <c:strCache>
                <c:ptCount val="1"/>
                <c:pt idx="0">
                  <c:v>瀬戸内市水道事業会計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7.75</c:v>
                </c:pt>
                <c:pt idx="2">
                  <c:v>#N/A</c:v>
                </c:pt>
                <c:pt idx="3">
                  <c:v>7.46</c:v>
                </c:pt>
                <c:pt idx="4">
                  <c:v>#N/A</c:v>
                </c:pt>
                <c:pt idx="5">
                  <c:v>7.14</c:v>
                </c:pt>
                <c:pt idx="6">
                  <c:v>#N/A</c:v>
                </c:pt>
                <c:pt idx="7">
                  <c:v>7.56</c:v>
                </c:pt>
                <c:pt idx="8">
                  <c:v>#N/A</c:v>
                </c:pt>
                <c:pt idx="9">
                  <c:v>7.99</c:v>
                </c:pt>
              </c:numCache>
            </c:numRef>
          </c:val>
          <c:extLst>
            <c:ext xmlns:c16="http://schemas.microsoft.com/office/drawing/2014/chart" uri="{C3380CC4-5D6E-409C-BE32-E72D297353CC}">
              <c16:uniqueId val="{00000009-6528-4964-8830-4CC76E2B03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1715</c:v>
                </c:pt>
                <c:pt idx="5">
                  <c:v>1743</c:v>
                </c:pt>
                <c:pt idx="8">
                  <c:v>1731</c:v>
                </c:pt>
                <c:pt idx="11">
                  <c:v>1690</c:v>
                </c:pt>
                <c:pt idx="14">
                  <c:v>1692</c:v>
                </c:pt>
              </c:numCache>
            </c:numRef>
          </c:val>
          <c:extLst>
            <c:ext xmlns:c16="http://schemas.microsoft.com/office/drawing/2014/chart" uri="{C3380CC4-5D6E-409C-BE32-E72D297353CC}">
              <c16:uniqueId val="{00000000-7B50-4468-967F-E130F8C6DD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50-4468-967F-E130F8C6DD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13</c:v>
                </c:pt>
                <c:pt idx="6">
                  <c:v>6</c:v>
                </c:pt>
                <c:pt idx="9">
                  <c:v>3</c:v>
                </c:pt>
                <c:pt idx="12">
                  <c:v>2</c:v>
                </c:pt>
              </c:numCache>
            </c:numRef>
          </c:val>
          <c:extLst>
            <c:ext xmlns:c16="http://schemas.microsoft.com/office/drawing/2014/chart" uri="{C3380CC4-5D6E-409C-BE32-E72D297353CC}">
              <c16:uniqueId val="{00000002-7B50-4468-967F-E130F8C6DD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7B50-4468-967F-E130F8C6DD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753</c:v>
                </c:pt>
                <c:pt idx="3">
                  <c:v>734</c:v>
                </c:pt>
                <c:pt idx="6">
                  <c:v>733</c:v>
                </c:pt>
                <c:pt idx="9">
                  <c:v>712</c:v>
                </c:pt>
                <c:pt idx="12">
                  <c:v>702</c:v>
                </c:pt>
              </c:numCache>
            </c:numRef>
          </c:val>
          <c:extLst>
            <c:ext xmlns:c16="http://schemas.microsoft.com/office/drawing/2014/chart" uri="{C3380CC4-5D6E-409C-BE32-E72D297353CC}">
              <c16:uniqueId val="{00000004-7B50-4468-967F-E130F8C6DD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50-4468-967F-E130F8C6DD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50-4468-967F-E130F8C6DD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1812</c:v>
                </c:pt>
                <c:pt idx="3">
                  <c:v>1830</c:v>
                </c:pt>
                <c:pt idx="6">
                  <c:v>1847</c:v>
                </c:pt>
                <c:pt idx="9">
                  <c:v>1885</c:v>
                </c:pt>
                <c:pt idx="12">
                  <c:v>1757</c:v>
                </c:pt>
              </c:numCache>
            </c:numRef>
          </c:val>
          <c:extLst>
            <c:ext xmlns:c16="http://schemas.microsoft.com/office/drawing/2014/chart" uri="{C3380CC4-5D6E-409C-BE32-E72D297353CC}">
              <c16:uniqueId val="{00000007-7B50-4468-967F-E130F8C6DD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867</c:v>
                </c:pt>
                <c:pt idx="2">
                  <c:v>#N/A</c:v>
                </c:pt>
                <c:pt idx="3">
                  <c:v>#N/A</c:v>
                </c:pt>
                <c:pt idx="4">
                  <c:v>836</c:v>
                </c:pt>
                <c:pt idx="5">
                  <c:v>#N/A</c:v>
                </c:pt>
                <c:pt idx="6">
                  <c:v>#N/A</c:v>
                </c:pt>
                <c:pt idx="7">
                  <c:v>857</c:v>
                </c:pt>
                <c:pt idx="8">
                  <c:v>#N/A</c:v>
                </c:pt>
                <c:pt idx="9">
                  <c:v>#N/A</c:v>
                </c:pt>
                <c:pt idx="10">
                  <c:v>912</c:v>
                </c:pt>
                <c:pt idx="11">
                  <c:v>#N/A</c:v>
                </c:pt>
                <c:pt idx="12">
                  <c:v>#N/A</c:v>
                </c:pt>
                <c:pt idx="13">
                  <c:v>771</c:v>
                </c:pt>
                <c:pt idx="14">
                  <c:v>#N/A</c:v>
                </c:pt>
              </c:numCache>
            </c:numRef>
          </c:val>
          <c:smooth val="0"/>
          <c:extLst>
            <c:ext xmlns:c16="http://schemas.microsoft.com/office/drawing/2014/chart" uri="{C3380CC4-5D6E-409C-BE32-E72D297353CC}">
              <c16:uniqueId val="{00000008-7B50-4468-967F-E130F8C6DD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21228</c:v>
                </c:pt>
                <c:pt idx="5">
                  <c:v>22053</c:v>
                </c:pt>
                <c:pt idx="8">
                  <c:v>22768</c:v>
                </c:pt>
                <c:pt idx="11">
                  <c:v>23450</c:v>
                </c:pt>
                <c:pt idx="14">
                  <c:v>23903</c:v>
                </c:pt>
              </c:numCache>
            </c:numRef>
          </c:val>
          <c:extLst>
            <c:ext xmlns:c16="http://schemas.microsoft.com/office/drawing/2014/chart" uri="{C3380CC4-5D6E-409C-BE32-E72D297353CC}">
              <c16:uniqueId val="{00000000-B821-409A-86EE-AADF9FE5CC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74</c:v>
                </c:pt>
                <c:pt idx="5">
                  <c:v>55</c:v>
                </c:pt>
                <c:pt idx="8">
                  <c:v>42</c:v>
                </c:pt>
                <c:pt idx="11">
                  <c:v>31</c:v>
                </c:pt>
                <c:pt idx="14">
                  <c:v>22</c:v>
                </c:pt>
              </c:numCache>
            </c:numRef>
          </c:val>
          <c:extLst>
            <c:ext xmlns:c16="http://schemas.microsoft.com/office/drawing/2014/chart" uri="{C3380CC4-5D6E-409C-BE32-E72D297353CC}">
              <c16:uniqueId val="{00000001-B821-409A-86EE-AADF9FE5CC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9448</c:v>
                </c:pt>
                <c:pt idx="5">
                  <c:v>10410</c:v>
                </c:pt>
                <c:pt idx="8">
                  <c:v>9441</c:v>
                </c:pt>
                <c:pt idx="11">
                  <c:v>9032</c:v>
                </c:pt>
                <c:pt idx="14">
                  <c:v>9422</c:v>
                </c:pt>
              </c:numCache>
            </c:numRef>
          </c:val>
          <c:extLst>
            <c:ext xmlns:c16="http://schemas.microsoft.com/office/drawing/2014/chart" uri="{C3380CC4-5D6E-409C-BE32-E72D297353CC}">
              <c16:uniqueId val="{00000002-B821-409A-86EE-AADF9FE5CC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21-409A-86EE-AADF9FE5CC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21-409A-86EE-AADF9FE5CC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21-409A-86EE-AADF9FE5CC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1393</c:v>
                </c:pt>
                <c:pt idx="3">
                  <c:v>1163</c:v>
                </c:pt>
                <c:pt idx="6">
                  <c:v>1155</c:v>
                </c:pt>
                <c:pt idx="9">
                  <c:v>1291</c:v>
                </c:pt>
                <c:pt idx="12">
                  <c:v>1272</c:v>
                </c:pt>
              </c:numCache>
            </c:numRef>
          </c:val>
          <c:extLst>
            <c:ext xmlns:c16="http://schemas.microsoft.com/office/drawing/2014/chart" uri="{C3380CC4-5D6E-409C-BE32-E72D297353CC}">
              <c16:uniqueId val="{00000006-B821-409A-86EE-AADF9FE5CC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821-409A-86EE-AADF9FE5CC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15519</c:v>
                </c:pt>
                <c:pt idx="3">
                  <c:v>14958</c:v>
                </c:pt>
                <c:pt idx="6">
                  <c:v>14777</c:v>
                </c:pt>
                <c:pt idx="9">
                  <c:v>15022</c:v>
                </c:pt>
                <c:pt idx="12">
                  <c:v>14776</c:v>
                </c:pt>
              </c:numCache>
            </c:numRef>
          </c:val>
          <c:extLst>
            <c:ext xmlns:c16="http://schemas.microsoft.com/office/drawing/2014/chart" uri="{C3380CC4-5D6E-409C-BE32-E72D297353CC}">
              <c16:uniqueId val="{00000008-B821-409A-86EE-AADF9FE5CC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55</c:v>
                </c:pt>
                <c:pt idx="3">
                  <c:v>30</c:v>
                </c:pt>
                <c:pt idx="6">
                  <c:v>18</c:v>
                </c:pt>
                <c:pt idx="9">
                  <c:v>11</c:v>
                </c:pt>
                <c:pt idx="12">
                  <c:v>7</c:v>
                </c:pt>
              </c:numCache>
            </c:numRef>
          </c:val>
          <c:extLst>
            <c:ext xmlns:c16="http://schemas.microsoft.com/office/drawing/2014/chart" uri="{C3380CC4-5D6E-409C-BE32-E72D297353CC}">
              <c16:uniqueId val="{00000009-B821-409A-86EE-AADF9FE5CC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17279</c:v>
                </c:pt>
                <c:pt idx="3">
                  <c:v>18244</c:v>
                </c:pt>
                <c:pt idx="6">
                  <c:v>19390</c:v>
                </c:pt>
                <c:pt idx="9">
                  <c:v>20258</c:v>
                </c:pt>
                <c:pt idx="12">
                  <c:v>20934</c:v>
                </c:pt>
              </c:numCache>
            </c:numRef>
          </c:val>
          <c:extLst>
            <c:ext xmlns:c16="http://schemas.microsoft.com/office/drawing/2014/chart" uri="{C3380CC4-5D6E-409C-BE32-E72D297353CC}">
              <c16:uniqueId val="{0000000A-B821-409A-86EE-AADF9FE5CC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3495</c:v>
                </c:pt>
                <c:pt idx="2">
                  <c:v>#N/A</c:v>
                </c:pt>
                <c:pt idx="3">
                  <c:v>#N/A</c:v>
                </c:pt>
                <c:pt idx="4">
                  <c:v>1878</c:v>
                </c:pt>
                <c:pt idx="5">
                  <c:v>#N/A</c:v>
                </c:pt>
                <c:pt idx="6">
                  <c:v>#N/A</c:v>
                </c:pt>
                <c:pt idx="7">
                  <c:v>3090</c:v>
                </c:pt>
                <c:pt idx="8">
                  <c:v>#N/A</c:v>
                </c:pt>
                <c:pt idx="9">
                  <c:v>#N/A</c:v>
                </c:pt>
                <c:pt idx="10">
                  <c:v>4068</c:v>
                </c:pt>
                <c:pt idx="11">
                  <c:v>#N/A</c:v>
                </c:pt>
                <c:pt idx="12">
                  <c:v>#N/A</c:v>
                </c:pt>
                <c:pt idx="13">
                  <c:v>3643</c:v>
                </c:pt>
                <c:pt idx="14">
                  <c:v>#N/A</c:v>
                </c:pt>
              </c:numCache>
            </c:numRef>
          </c:val>
          <c:smooth val="0"/>
          <c:extLst>
            <c:ext xmlns:c16="http://schemas.microsoft.com/office/drawing/2014/chart" uri="{C3380CC4-5D6E-409C-BE32-E72D297353CC}">
              <c16:uniqueId val="{0000000B-B821-409A-86EE-AADF9FE5CC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3935</c:v>
                </c:pt>
                <c:pt idx="1">
                  <c:v>3796</c:v>
                </c:pt>
                <c:pt idx="2">
                  <c:v>3704</c:v>
                </c:pt>
              </c:numCache>
            </c:numRef>
          </c:val>
          <c:extLst>
            <c:ext xmlns:c16="http://schemas.microsoft.com/office/drawing/2014/chart" uri="{C3380CC4-5D6E-409C-BE32-E72D297353CC}">
              <c16:uniqueId val="{00000000-6950-4D37-8663-943719B16E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266</c:v>
                </c:pt>
                <c:pt idx="1">
                  <c:v>118</c:v>
                </c:pt>
                <c:pt idx="2">
                  <c:v>185</c:v>
                </c:pt>
              </c:numCache>
            </c:numRef>
          </c:val>
          <c:extLst>
            <c:ext xmlns:c16="http://schemas.microsoft.com/office/drawing/2014/chart" uri="{C3380CC4-5D6E-409C-BE32-E72D297353CC}">
              <c16:uniqueId val="{00000001-6950-4D37-8663-943719B16E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6025</c:v>
                </c:pt>
                <c:pt idx="1">
                  <c:v>5858</c:v>
                </c:pt>
                <c:pt idx="2">
                  <c:v>6181</c:v>
                </c:pt>
              </c:numCache>
            </c:numRef>
          </c:val>
          <c:extLst>
            <c:ext xmlns:c16="http://schemas.microsoft.com/office/drawing/2014/chart" uri="{C3380CC4-5D6E-409C-BE32-E72D297353CC}">
              <c16:uniqueId val="{00000002-6950-4D37-8663-943719B16E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元利償還金が減少した要因は、繰上償還を行ったためである。</a:t>
          </a:r>
        </a:p>
        <a:p>
          <a:r>
            <a:rPr kumimoji="1" lang="ja-JP" altLang="en-US" sz="1400">
              <a:solidFill>
                <a:sysClr val="windowText" lastClr="000000"/>
              </a:solidFill>
              <a:latin typeface="ＭＳ ゴシック" pitchFamily="49" charset="-128"/>
              <a:ea typeface="ＭＳ ゴシック" pitchFamily="49" charset="-128"/>
            </a:rPr>
            <a:t>今後は、市営住宅建設事業や産業振興拠点施設整備事業の財源として、多額の地方債発行を予定しているため、事業計画の平準化や見直し、普通交付税への算入率の高い市債の活用等により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満期一括償還の市債については、平成</a:t>
          </a:r>
          <a:r>
            <a:rPr kumimoji="1" lang="en-US" altLang="ja-JP" sz="1000">
              <a:solidFill>
                <a:sysClr val="windowText" lastClr="000000"/>
              </a:solidFill>
              <a:latin typeface="ＭＳ ゴシック" pitchFamily="49" charset="-128"/>
              <a:ea typeface="ＭＳ ゴシック" pitchFamily="49" charset="-128"/>
            </a:rPr>
            <a:t>29</a:t>
          </a:r>
          <a:r>
            <a:rPr kumimoji="1" lang="ja-JP" altLang="en-US" sz="1000">
              <a:solidFill>
                <a:sysClr val="windowText" lastClr="000000"/>
              </a:solidFill>
              <a:latin typeface="ＭＳ ゴシック" pitchFamily="49" charset="-128"/>
              <a:ea typeface="ＭＳ ゴシック" pitchFamily="49" charset="-128"/>
            </a:rPr>
            <a:t>年度にすべて償還したため、現在は積立を行っていない。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庁舎再編事業やクリーンセンターかもめ施設集約化事業等の大規模事業のために地方債を発行したことで、地方債の現在高が昨年度より増加した。一方で、基金の積立により充当可能基金が増加したことにより、将来負担比率の分子は減少した。</a:t>
          </a:r>
        </a:p>
        <a:p>
          <a:r>
            <a:rPr kumimoji="1" lang="ja-JP" altLang="en-US" sz="1400">
              <a:solidFill>
                <a:sysClr val="windowText" lastClr="000000"/>
              </a:solidFill>
              <a:latin typeface="ＭＳ ゴシック" pitchFamily="49" charset="-128"/>
              <a:ea typeface="ＭＳ ゴシック" pitchFamily="49" charset="-128"/>
            </a:rPr>
            <a:t>今後も、大規模事業の実施を見込んでおり、その財源として多くの地方債発行を予定しているため、財源確保に努めるとともに、普通交付税への算入率の高い市債を活用するなど、将来負担を意識した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岡山県瀬戸内市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年度は、庁舎再編事業やクリーンセンターかもめ施設集約化事業の推進に係る事業費のため公共施設等再編整備基金を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万円取り崩すなど、計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万円の取り崩しを行った。一方で、太陽のまち基金に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万円、応援基金に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万円積み立てるなど、計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万円の積み立てを行った。太陽のまち基金や応援基金など、積立金が取崩金を上回る基金が多く、基金全体で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特定目的基金については、目的達成に必要な額を的確に見極め、適正額を積み立てていく。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は、市民の連携強化及び地域振興に資するものである。太陽のまち基金は、錦海塩田跡地等の維持保全及びまちの活性化を図るために資するものである。公共施設等再編整備基金は、公共用又は公用に供する施設の再編及び整備の計画的な推進に資するものである。応援基金は、応援寄附金を財源として実施する事業に資するものである。教育施設等整備基金は、学校教育及び社会教育等の施設、設備等の整備に資す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万円を積み立てたが、市民活動応援補助金等の財源として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万円を取り崩したため減少となった。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太陽のまち基金は、錦海塩田跡地等の維持保全事業やこども医療費給付事業等の財源として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万円を取り崩したが、錦海塩田跡地の貸付料収入の積み立てが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万円あったため増加となった。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公共施設等再編整備基金は、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万円を積み立てたが、庁舎再編事業等の財源として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万円を取り崩したため減少となった。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応援基金は、応援寄附を財源として実施する事業のために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万円を取り崩したが、応援寄附金の積み立てが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万円あったため増加となった。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教育施設等整備基金は、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万円を積み立てたが、中央公民館長寿命化事業の財源として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万円を取り崩したため減少となった。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再編整備基金は、各計画に基づく公共施設の再編・整備には多額の費用が必要となるため、今後事業実施に必要な額を見定め、残高を確保していく。まちづくり振興基金は、今後も市民活動団体の支援や協働のまちづくりのための事業の財源として充当していく。太陽のまち基金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年度まで錦海塩田跡地の貸付料収入を全額積み立て、災害対応費用としての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み立てを除き、錦海塩田跡地の維持保全事業及びまちづくり事業の財源として充当していく。応援基金は、ふるさと納税制度を活用し、効果的に寄附の拡大を図っていくとともに、目的に沿った事業を積極的に実施していく。教育施設等整備基金は、教育施設や情報機器の整備には多額の費用が必要となるため、今後事業実施に必要な額を見定め、残高を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年度は、地方財政法第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項の規定に基づく積み立てや運用益により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万円積み立てたが、大規模な建設事業等の実施による財源不足を補うために財政調整基金を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割程度を目途に積み立てることとする。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市債の繰上償還の財源を確保するため、適正額を積み立てるが、財政状況等を見極めながら取り崩しを行うこととする。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36,160
35,350
125.46
25,580,735
24,839,506
624,038
11,841,346
20,934,444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大手企業の業績の影響により、基準財政収入額は前年度より減少した。一方で、大規模事業の財源として多額の地方債を発行してきたことで基準財政需要額は増加したため、財政力はわずかに低下した。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今後も、応援寄附事業の拡充等、歳入確保策を積極的に実施し、財政基盤の強化を図っていく。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153670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129540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102870</xdr:rowOff>
    </xdr:from>
    <xdr:to>
      <xdr:col>15</xdr:col>
      <xdr:colOff>133350</xdr:colOff>
      <xdr:row>40</xdr:row>
      <xdr:rowOff>33020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人件費や扶助費は増加したものの、起債の繰上償還に伴い公債費が減少したことに加え、普通交付税や法人市民税が増加したことが影響し、経常収支比率は前年度比較で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引き続き、企業誘致の推進や交付税算入のある有利な市債の有効活用等により、一般財源の増収に努めるとともに、経常的経費の削減に取り組む。</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72753</xdr:rowOff>
    </xdr:from>
    <xdr:to>
      <xdr:col>23</xdr:col>
      <xdr:colOff>133350</xdr:colOff>
      <xdr:row>59</xdr:row>
      <xdr:rowOff>124460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8830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55517</xdr:rowOff>
    </xdr:from>
    <xdr:to>
      <xdr:col>19</xdr:col>
      <xdr:colOff>133350</xdr:colOff>
      <xdr:row>59</xdr:row>
      <xdr:rowOff>124460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7106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51163</xdr:rowOff>
    </xdr:from>
    <xdr:to>
      <xdr:col>15</xdr:col>
      <xdr:colOff>82550</xdr:colOff>
      <xdr:row>59</xdr:row>
      <xdr:rowOff>55517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95263"/>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51163</xdr:rowOff>
    </xdr:from>
    <xdr:to>
      <xdr:col>11</xdr:col>
      <xdr:colOff>31750</xdr:colOff>
      <xdr:row>58</xdr:row>
      <xdr:rowOff>58057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952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21953</xdr:rowOff>
    </xdr:from>
    <xdr:to>
      <xdr:col>23</xdr:col>
      <xdr:colOff>184150</xdr:colOff>
      <xdr:row>59</xdr:row>
      <xdr:rowOff>123553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38480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4717</xdr:rowOff>
    </xdr:from>
    <xdr:to>
      <xdr:col>15</xdr:col>
      <xdr:colOff>133350</xdr:colOff>
      <xdr:row>59</xdr:row>
      <xdr:rowOff>106317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116494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363</xdr:rowOff>
    </xdr:from>
    <xdr:to>
      <xdr:col>11</xdr:col>
      <xdr:colOff>82550</xdr:colOff>
      <xdr:row>58</xdr:row>
      <xdr:rowOff>101963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112140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7257</xdr:rowOff>
    </xdr:from>
    <xdr:to>
      <xdr:col>7</xdr:col>
      <xdr:colOff>31750</xdr:colOff>
      <xdr:row>58</xdr:row>
      <xdr:rowOff>108857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9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119034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人当たりの金額は、類似団体平均を下回っている。しかしながら、令和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年度は、人件費の増加、公会計化に伴う学校給食の賄材料費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の増加や応援寄附事業費の増加及び物価高騰により物件費が増加したことが影響し、前年度に引き続き増加した。</a:t>
          </a:r>
        </a:p>
        <a:p>
          <a:r>
            <a:rPr kumimoji="1" lang="ja-JP" altLang="en-US" sz="1300">
              <a:latin typeface="ＭＳ Ｐゴシック" panose="020B0600070205080204" pitchFamily="50" charset="-128"/>
              <a:ea typeface="ＭＳ Ｐゴシック" panose="020B0600070205080204" pitchFamily="50" charset="-128"/>
            </a:rPr>
            <a:t>今後はコスト削減に努め、人口規模に応じた効率的な財政運営を行っていく。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39478</xdr:rowOff>
    </xdr:from>
    <xdr:to>
      <xdr:col>23</xdr:col>
      <xdr:colOff>133350</xdr:colOff>
      <xdr:row>81</xdr:row>
      <xdr:rowOff>42337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6928"/>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27114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4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39272</xdr:rowOff>
    </xdr:from>
    <xdr:to>
      <xdr:col>19</xdr:col>
      <xdr:colOff>133350</xdr:colOff>
      <xdr:row>81</xdr:row>
      <xdr:rowOff>39478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6722"/>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37322</xdr:rowOff>
    </xdr:from>
    <xdr:to>
      <xdr:col>15</xdr:col>
      <xdr:colOff>82550</xdr:colOff>
      <xdr:row>81</xdr:row>
      <xdr:rowOff>39272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4772"/>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35609</xdr:rowOff>
    </xdr:from>
    <xdr:to>
      <xdr:col>11</xdr:col>
      <xdr:colOff>31750</xdr:colOff>
      <xdr:row>81</xdr:row>
      <xdr:rowOff>37322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3059"/>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162987</xdr:rowOff>
    </xdr:from>
    <xdr:to>
      <xdr:col>23</xdr:col>
      <xdr:colOff>184150</xdr:colOff>
      <xdr:row>81</xdr:row>
      <xdr:rowOff>93137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84264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160128</xdr:rowOff>
    </xdr:from>
    <xdr:to>
      <xdr:col>19</xdr:col>
      <xdr:colOff>184150</xdr:colOff>
      <xdr:row>81</xdr:row>
      <xdr:rowOff>90278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100455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159922</xdr:rowOff>
    </xdr:from>
    <xdr:to>
      <xdr:col>15</xdr:col>
      <xdr:colOff>133350</xdr:colOff>
      <xdr:row>81</xdr:row>
      <xdr:rowOff>90072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100249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157972</xdr:rowOff>
    </xdr:from>
    <xdr:to>
      <xdr:col>11</xdr:col>
      <xdr:colOff>82550</xdr:colOff>
      <xdr:row>81</xdr:row>
      <xdr:rowOff>88122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98299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156259</xdr:rowOff>
    </xdr:from>
    <xdr:to>
      <xdr:col>7</xdr:col>
      <xdr:colOff>31750</xdr:colOff>
      <xdr:row>81</xdr:row>
      <xdr:rowOff>86409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96586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合併する前から継続して類似団体平均を下回っている。今後も全体に占める人件費の割合を考慮しながら適正管理に努める。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134257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151493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合併後、集中改革プランに基づき普通会計一般職員の削減を行ってきたが、ここ数年は業務の増加、高度化に対応するため、職員数推移は横ばいである。</a:t>
          </a:r>
        </a:p>
        <a:p>
          <a:r>
            <a:rPr kumimoji="1" lang="ja-JP" altLang="en-US" sz="1300">
              <a:latin typeface="ＭＳ Ｐゴシック" panose="020B0600070205080204" pitchFamily="50" charset="-128"/>
              <a:ea typeface="ＭＳ Ｐゴシック" panose="020B0600070205080204" pitchFamily="50" charset="-128"/>
            </a:rPr>
            <a:t>当市では、普通会計職員に消防職員や公立保育園・幼稚園の職員を含むため、類似団体の平均よりも大きい数値となっている。今後、業務委託の見直しや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の推進により業務効率を改善することで職員数の抑制を図る。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58251</xdr:rowOff>
    </xdr:from>
    <xdr:to>
      <xdr:col>81</xdr:col>
      <xdr:colOff>44450</xdr:colOff>
      <xdr:row>61</xdr:row>
      <xdr:rowOff>75142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16701"/>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43773</xdr:rowOff>
    </xdr:from>
    <xdr:to>
      <xdr:col>77</xdr:col>
      <xdr:colOff>44450</xdr:colOff>
      <xdr:row>61</xdr:row>
      <xdr:rowOff>58251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0222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25273</xdr:rowOff>
    </xdr:from>
    <xdr:to>
      <xdr:col>72</xdr:col>
      <xdr:colOff>203200</xdr:colOff>
      <xdr:row>61</xdr:row>
      <xdr:rowOff>43773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83723"/>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15621</xdr:rowOff>
    </xdr:from>
    <xdr:to>
      <xdr:col>68</xdr:col>
      <xdr:colOff>152400</xdr:colOff>
      <xdr:row>61</xdr:row>
      <xdr:rowOff>25273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7407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24342</xdr:rowOff>
    </xdr:from>
    <xdr:to>
      <xdr:col>81</xdr:col>
      <xdr:colOff>95250</xdr:colOff>
      <xdr:row>61</xdr:row>
      <xdr:rowOff>125942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167869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7451</xdr:rowOff>
    </xdr:from>
    <xdr:to>
      <xdr:col>77</xdr:col>
      <xdr:colOff>95250</xdr:colOff>
      <xdr:row>61</xdr:row>
      <xdr:rowOff>109051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93828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52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164423</xdr:rowOff>
    </xdr:from>
    <xdr:to>
      <xdr:col>73</xdr:col>
      <xdr:colOff>44450</xdr:colOff>
      <xdr:row>61</xdr:row>
      <xdr:rowOff>94573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3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145923</xdr:rowOff>
    </xdr:from>
    <xdr:to>
      <xdr:col>68</xdr:col>
      <xdr:colOff>203200</xdr:colOff>
      <xdr:row>61</xdr:row>
      <xdr:rowOff>76073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60850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1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136271</xdr:rowOff>
    </xdr:from>
    <xdr:to>
      <xdr:col>64</xdr:col>
      <xdr:colOff>152400</xdr:colOff>
      <xdr:row>61</xdr:row>
      <xdr:rowOff>66421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51198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0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実質公債費比率は、類似団体平均は下回っており、前年度から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ポイント減少した。主な要因は、元利償還金の減少及び普通交付税の増加により標準財政規模が増加したためである。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今後、市営住宅建設事業や産業振興拠点施設整備事業等の多額の借入が予定されているが、事業の平準化や見直し、普通交付税への算入率の高い市債の活用等により、実質公債費比率の抑制に努めていく。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11959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5158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11959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359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9948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9948</xdr:rowOff>
    </xdr:from>
    <xdr:to>
      <xdr:col>68</xdr:col>
      <xdr:colOff>152400</xdr:colOff>
      <xdr:row>37</xdr:row>
      <xdr:rowOff>9948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145115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ポイント減少した。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前年度と比較し、充当可能基金が増加し、基準財政需要額算入見込額が増加したためである。</a:t>
          </a:r>
          <a:r>
            <a:rPr kumimoji="1" lang="ja-JP" altLang="en-US" sz="1300">
              <a:latin typeface="ＭＳ Ｐゴシック" panose="020B0600070205080204" pitchFamily="50" charset="-128"/>
              <a:ea typeface="ＭＳ Ｐゴシック" panose="020B0600070205080204" pitchFamily="50" charset="-128"/>
            </a:rPr>
            <a:t>今後、大型投資的事業の実施が見込まれ、その財源として市債の発行を予定しているため、財源確保に努めるとともに、普通交付税への算入率の高い市債を活用するなど、将来負担を意識した健全な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107385</xdr:rowOff>
    </xdr:from>
    <xdr:to>
      <xdr:col>81</xdr:col>
      <xdr:colOff>44450</xdr:colOff>
      <xdr:row>17</xdr:row>
      <xdr:rowOff>11007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50585"/>
          <a:ext cx="8382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47060</xdr:rowOff>
    </xdr:from>
    <xdr:to>
      <xdr:col>77</xdr:col>
      <xdr:colOff>44450</xdr:colOff>
      <xdr:row>17</xdr:row>
      <xdr:rowOff>11007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790260"/>
          <a:ext cx="889000" cy="13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44238</xdr:rowOff>
    </xdr:from>
    <xdr:to>
      <xdr:col>72</xdr:col>
      <xdr:colOff>203200</xdr:colOff>
      <xdr:row>16</xdr:row>
      <xdr:rowOff>47060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61598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44238</xdr:rowOff>
    </xdr:from>
    <xdr:to>
      <xdr:col>68</xdr:col>
      <xdr:colOff>152400</xdr:colOff>
      <xdr:row>16</xdr:row>
      <xdr:rowOff>112748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15988"/>
          <a:ext cx="889000" cy="2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56585</xdr:rowOff>
    </xdr:from>
    <xdr:to>
      <xdr:col>81</xdr:col>
      <xdr:colOff>95250</xdr:colOff>
      <xdr:row>16</xdr:row>
      <xdr:rowOff>158185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28662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131657</xdr:rowOff>
    </xdr:from>
    <xdr:to>
      <xdr:col>77</xdr:col>
      <xdr:colOff>95250</xdr:colOff>
      <xdr:row>17</xdr:row>
      <xdr:rowOff>61807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46584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6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167710</xdr:rowOff>
    </xdr:from>
    <xdr:to>
      <xdr:col>73</xdr:col>
      <xdr:colOff>44450</xdr:colOff>
      <xdr:row>16</xdr:row>
      <xdr:rowOff>97860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82637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61948</xdr:rowOff>
    </xdr:from>
    <xdr:to>
      <xdr:col>64</xdr:col>
      <xdr:colOff>152400</xdr:colOff>
      <xdr:row>16</xdr:row>
      <xdr:rowOff>163548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2275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36,160
35,350
125.46
25,580,735
24,839,506
624,038
11,841,346
20,934,444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ポイント増加した。主な要因は、職員数の増加及び給与改定等による給与の増加があったことが挙げられる。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依然として類似団体内平均値よりも高い水準にあるため、今後も適正な定数管理に取り組み、人件費の削減に努める。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43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49276</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4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78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ポイント増加した。主な要因は、公会計化に伴う学校給食の賄材料費等の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増加が挙げられる。</a:t>
          </a:r>
        </a:p>
        <a:p>
          <a:r>
            <a:rPr kumimoji="1" lang="ja-JP" altLang="en-US" sz="1300">
              <a:latin typeface="ＭＳ Ｐゴシック" panose="020B0600070205080204" pitchFamily="50" charset="-128"/>
              <a:ea typeface="ＭＳ Ｐゴシック" panose="020B0600070205080204" pitchFamily="50" charset="-128"/>
            </a:rPr>
            <a:t>今後も、歳入確保につながる施策には投資しつつ、同時に各種業務の最適化やコスト削減を行っていく。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7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ポイント減少した。主な要因は、老人保護措置扶助費等が減少したことが挙げられる。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今後も少子高齢化対策に係る経費、医療費等の増額が見込まれることから、事業内容を精査し、上昇傾向となっている財政圧迫に歯止めをかけるよう努める。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その他に係る経常収支比率は、維持補修費、繰出金、出資金・貸付金、積立金を集計しており、前年度より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減少した。主な要因は、企業団地造成事業特別会計繰出金の減少によるものである。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101600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56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82550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補助費等に係る経常収支比率は、類似団体平均を下回っているが、前年度から横ばいとなった。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今後も基準外繰出しの抑制や各種団体補助金の見直しを実施し、財政運営の適正化に努める。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80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165862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614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率は、類似団体平均を下回っており、前年度より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ポイント減少した。令和２年度から６年度にかけて繰上償還を行い、公債費が減少したことが主な要因である。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今後も、市営住宅建設事業や産業振興拠点施設整備事業等の大規模事業を実施するために市債を発行する予定であるため、普通交付税への算入率の高い市債の活用により将来負担軽減に努める。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92710</xdr:rowOff>
    </xdr:from>
    <xdr:to>
      <xdr:col>24</xdr:col>
      <xdr:colOff>25400</xdr:colOff>
      <xdr:row>74</xdr:row>
      <xdr:rowOff>130810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0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14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106045</xdr:rowOff>
    </xdr:from>
    <xdr:to>
      <xdr:col>15</xdr:col>
      <xdr:colOff>98425</xdr:colOff>
      <xdr:row>74</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33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106045</xdr:rowOff>
    </xdr:from>
    <xdr:to>
      <xdr:col>11</xdr:col>
      <xdr:colOff>9525</xdr:colOff>
      <xdr:row>74</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3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41910</xdr:rowOff>
    </xdr:from>
    <xdr:to>
      <xdr:col>24</xdr:col>
      <xdr:colOff>76200</xdr:colOff>
      <xdr:row>74</xdr:row>
      <xdr:rowOff>143510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121937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3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55245</xdr:rowOff>
    </xdr:from>
    <xdr:to>
      <xdr:col>11</xdr:col>
      <xdr:colOff>60325</xdr:colOff>
      <xdr:row>74</xdr:row>
      <xdr:rowOff>156845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167022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64770</xdr:rowOff>
    </xdr:from>
    <xdr:to>
      <xdr:col>6</xdr:col>
      <xdr:colOff>171450</xdr:colOff>
      <xdr:row>74</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は、錦海塩田跡地ソーラーパネルや市内主要企業の設備投資等の償却資産に係る固定資産税が減価償却により年々減少し、一般財源の減少による財政の硬直化が見込まれることから、引き続き財政の健全化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663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840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011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87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118770</xdr:rowOff>
    </xdr:from>
    <xdr:to>
      <xdr:col>29</xdr:col>
      <xdr:colOff>127000</xdr:colOff>
      <xdr:row>18</xdr:row>
      <xdr:rowOff>29359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81045"/>
          <a:ext cx="647700" cy="82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29359</xdr:rowOff>
    </xdr:from>
    <xdr:to>
      <xdr:col>26</xdr:col>
      <xdr:colOff>50800</xdr:colOff>
      <xdr:row>18</xdr:row>
      <xdr:rowOff>50809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63084"/>
          <a:ext cx="698500" cy="21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50809</xdr:rowOff>
    </xdr:from>
    <xdr:to>
      <xdr:col>22</xdr:col>
      <xdr:colOff>114300</xdr:colOff>
      <xdr:row>18</xdr:row>
      <xdr:rowOff>71717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84534"/>
          <a:ext cx="698500" cy="20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71717</xdr:rowOff>
    </xdr:from>
    <xdr:to>
      <xdr:col>18</xdr:col>
      <xdr:colOff>177800</xdr:colOff>
      <xdr:row>18</xdr:row>
      <xdr:rowOff>103930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05442"/>
          <a:ext cx="698500" cy="3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67970</xdr:rowOff>
    </xdr:from>
    <xdr:to>
      <xdr:col>29</xdr:col>
      <xdr:colOff>177800</xdr:colOff>
      <xdr:row>17</xdr:row>
      <xdr:rowOff>169570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30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40047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0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150009</xdr:rowOff>
    </xdr:from>
    <xdr:to>
      <xdr:col>26</xdr:col>
      <xdr:colOff>101600</xdr:colOff>
      <xdr:row>18</xdr:row>
      <xdr:rowOff>80159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1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64936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9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xdr:rowOff>
    </xdr:from>
    <xdr:to>
      <xdr:col>22</xdr:col>
      <xdr:colOff>165100</xdr:colOff>
      <xdr:row>18</xdr:row>
      <xdr:rowOff>101609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33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86387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2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20917</xdr:rowOff>
    </xdr:from>
    <xdr:to>
      <xdr:col>19</xdr:col>
      <xdr:colOff>38100</xdr:colOff>
      <xdr:row>18</xdr:row>
      <xdr:rowOff>122517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5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107294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4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53130</xdr:rowOff>
    </xdr:from>
    <xdr:to>
      <xdr:col>15</xdr:col>
      <xdr:colOff>101600</xdr:colOff>
      <xdr:row>18</xdr:row>
      <xdr:rowOff>154730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86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139507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7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61585</xdr:rowOff>
    </xdr:from>
    <xdr:to>
      <xdr:col>29</xdr:col>
      <xdr:colOff>127000</xdr:colOff>
      <xdr:row>38</xdr:row>
      <xdr:rowOff>73740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9185"/>
          <a:ext cx="647700" cy="12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61585</xdr:rowOff>
    </xdr:from>
    <xdr:to>
      <xdr:col>26</xdr:col>
      <xdr:colOff>50800</xdr:colOff>
      <xdr:row>38</xdr:row>
      <xdr:rowOff>66552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9185"/>
          <a:ext cx="698500" cy="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66552</xdr:rowOff>
    </xdr:from>
    <xdr:to>
      <xdr:col>22</xdr:col>
      <xdr:colOff>114300</xdr:colOff>
      <xdr:row>38</xdr:row>
      <xdr:rowOff>68929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4152"/>
          <a:ext cx="698500" cy="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66888</xdr:rowOff>
    </xdr:from>
    <xdr:to>
      <xdr:col>18</xdr:col>
      <xdr:colOff>177800</xdr:colOff>
      <xdr:row>38</xdr:row>
      <xdr:rowOff>68929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34488"/>
          <a:ext cx="698500" cy="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22940</xdr:rowOff>
    </xdr:from>
    <xdr:to>
      <xdr:col>29</xdr:col>
      <xdr:colOff>177800</xdr:colOff>
      <xdr:row>38</xdr:row>
      <xdr:rowOff>124540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337917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10785</xdr:rowOff>
    </xdr:from>
    <xdr:to>
      <xdr:col>26</xdr:col>
      <xdr:colOff>101600</xdr:colOff>
      <xdr:row>38</xdr:row>
      <xdr:rowOff>112385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97162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15752</xdr:rowOff>
    </xdr:from>
    <xdr:to>
      <xdr:col>22</xdr:col>
      <xdr:colOff>165100</xdr:colOff>
      <xdr:row>38</xdr:row>
      <xdr:rowOff>117352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102129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18129</xdr:rowOff>
    </xdr:from>
    <xdr:to>
      <xdr:col>19</xdr:col>
      <xdr:colOff>38100</xdr:colOff>
      <xdr:row>38</xdr:row>
      <xdr:rowOff>119729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104506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16088</xdr:rowOff>
    </xdr:from>
    <xdr:to>
      <xdr:col>15</xdr:col>
      <xdr:colOff>101600</xdr:colOff>
      <xdr:row>38</xdr:row>
      <xdr:rowOff>117688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102465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36,160
35,350
125.46
25,580,735
24,839,506
624,038
11,841,346
20,934,444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24431</xdr:rowOff>
    </xdr:from>
    <xdr:to>
      <xdr:col>24</xdr:col>
      <xdr:colOff>63500</xdr:colOff>
      <xdr:row>36</xdr:row>
      <xdr:rowOff>122054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6631"/>
          <a:ext cx="838200" cy="9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122054</xdr:rowOff>
    </xdr:from>
    <xdr:to>
      <xdr:col>19</xdr:col>
      <xdr:colOff>177800</xdr:colOff>
      <xdr:row>36</xdr:row>
      <xdr:rowOff>126855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425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126855</xdr:rowOff>
    </xdr:from>
    <xdr:to>
      <xdr:col>15</xdr:col>
      <xdr:colOff>50800</xdr:colOff>
      <xdr:row>36</xdr:row>
      <xdr:rowOff>146602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9055"/>
          <a:ext cx="8890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146602</xdr:rowOff>
    </xdr:from>
    <xdr:to>
      <xdr:col>10</xdr:col>
      <xdr:colOff>114300</xdr:colOff>
      <xdr:row>37</xdr:row>
      <xdr:rowOff>3433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8802"/>
          <a:ext cx="889000" cy="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145081</xdr:rowOff>
    </xdr:from>
    <xdr:to>
      <xdr:col>24</xdr:col>
      <xdr:colOff>114300</xdr:colOff>
      <xdr:row>36</xdr:row>
      <xdr:rowOff>75231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123508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71254</xdr:rowOff>
    </xdr:from>
    <xdr:to>
      <xdr:col>20</xdr:col>
      <xdr:colOff>38100</xdr:colOff>
      <xdr:row>37</xdr:row>
      <xdr:rowOff>1404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163981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3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76055</xdr:rowOff>
    </xdr:from>
    <xdr:to>
      <xdr:col>15</xdr:col>
      <xdr:colOff>101600</xdr:colOff>
      <xdr:row>37</xdr:row>
      <xdr:rowOff>6205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168782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95802</xdr:rowOff>
    </xdr:from>
    <xdr:to>
      <xdr:col>10</xdr:col>
      <xdr:colOff>165100</xdr:colOff>
      <xdr:row>37</xdr:row>
      <xdr:rowOff>25952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17079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6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124083</xdr:rowOff>
    </xdr:from>
    <xdr:to>
      <xdr:col>6</xdr:col>
      <xdr:colOff>38100</xdr:colOff>
      <xdr:row>37</xdr:row>
      <xdr:rowOff>54233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70760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120638</xdr:rowOff>
    </xdr:from>
    <xdr:to>
      <xdr:col>24</xdr:col>
      <xdr:colOff>63500</xdr:colOff>
      <xdr:row>58</xdr:row>
      <xdr:rowOff>121458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738"/>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120965</xdr:rowOff>
    </xdr:from>
    <xdr:to>
      <xdr:col>19</xdr:col>
      <xdr:colOff>177800</xdr:colOff>
      <xdr:row>58</xdr:row>
      <xdr:rowOff>121458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5065"/>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120965</xdr:rowOff>
    </xdr:from>
    <xdr:to>
      <xdr:col>15</xdr:col>
      <xdr:colOff>50800</xdr:colOff>
      <xdr:row>58</xdr:row>
      <xdr:rowOff>121507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065"/>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121507</xdr:rowOff>
    </xdr:from>
    <xdr:to>
      <xdr:col>10</xdr:col>
      <xdr:colOff>114300</xdr:colOff>
      <xdr:row>58</xdr:row>
      <xdr:rowOff>122548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5607"/>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69838</xdr:rowOff>
    </xdr:from>
    <xdr:to>
      <xdr:col>24</xdr:col>
      <xdr:colOff>114300</xdr:colOff>
      <xdr:row>58</xdr:row>
      <xdr:rowOff>171438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70658</xdr:rowOff>
    </xdr:from>
    <xdr:to>
      <xdr:col>20</xdr:col>
      <xdr:colOff>38100</xdr:colOff>
      <xdr:row>59</xdr:row>
      <xdr:rowOff>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163385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70165</xdr:rowOff>
    </xdr:from>
    <xdr:to>
      <xdr:col>15</xdr:col>
      <xdr:colOff>101600</xdr:colOff>
      <xdr:row>59</xdr:row>
      <xdr:rowOff>315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162892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70707</xdr:rowOff>
    </xdr:from>
    <xdr:to>
      <xdr:col>10</xdr:col>
      <xdr:colOff>165100</xdr:colOff>
      <xdr:row>59</xdr:row>
      <xdr:rowOff>857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163434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71748</xdr:rowOff>
    </xdr:from>
    <xdr:to>
      <xdr:col>6</xdr:col>
      <xdr:colOff>38100</xdr:colOff>
      <xdr:row>59</xdr:row>
      <xdr:rowOff>1898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164475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138506</xdr:rowOff>
    </xdr:from>
    <xdr:to>
      <xdr:col>24</xdr:col>
      <xdr:colOff>63500</xdr:colOff>
      <xdr:row>78</xdr:row>
      <xdr:rowOff>139281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1606"/>
          <a:ext cx="8382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139281</xdr:rowOff>
    </xdr:from>
    <xdr:to>
      <xdr:col>19</xdr:col>
      <xdr:colOff>177800</xdr:colOff>
      <xdr:row>78</xdr:row>
      <xdr:rowOff>144157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2381"/>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144157</xdr:rowOff>
    </xdr:from>
    <xdr:to>
      <xdr:col>15</xdr:col>
      <xdr:colOff>50800</xdr:colOff>
      <xdr:row>79</xdr:row>
      <xdr:rowOff>19520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17257"/>
          <a:ext cx="889000" cy="4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9767</xdr:rowOff>
    </xdr:from>
    <xdr:to>
      <xdr:col>10</xdr:col>
      <xdr:colOff>114300</xdr:colOff>
      <xdr:row>79</xdr:row>
      <xdr:rowOff>19520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54317"/>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87706</xdr:rowOff>
    </xdr:from>
    <xdr:to>
      <xdr:col>24</xdr:col>
      <xdr:colOff>114300</xdr:colOff>
      <xdr:row>79</xdr:row>
      <xdr:rowOff>17856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2633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88481</xdr:rowOff>
    </xdr:from>
    <xdr:to>
      <xdr:col>20</xdr:col>
      <xdr:colOff>38100</xdr:colOff>
      <xdr:row>79</xdr:row>
      <xdr:rowOff>18631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9758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93357</xdr:rowOff>
    </xdr:from>
    <xdr:to>
      <xdr:col>15</xdr:col>
      <xdr:colOff>101600</xdr:colOff>
      <xdr:row>79</xdr:row>
      <xdr:rowOff>23507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14634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140170</xdr:rowOff>
    </xdr:from>
    <xdr:to>
      <xdr:col>10</xdr:col>
      <xdr:colOff>165100</xdr:colOff>
      <xdr:row>79</xdr:row>
      <xdr:rowOff>70320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61447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130417</xdr:rowOff>
    </xdr:from>
    <xdr:to>
      <xdr:col>6</xdr:col>
      <xdr:colOff>38100</xdr:colOff>
      <xdr:row>79</xdr:row>
      <xdr:rowOff>60567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51694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105173</xdr:rowOff>
    </xdr:from>
    <xdr:to>
      <xdr:col>24</xdr:col>
      <xdr:colOff>63500</xdr:colOff>
      <xdr:row>96</xdr:row>
      <xdr:rowOff>164061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64373"/>
          <a:ext cx="8382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164061</xdr:rowOff>
    </xdr:from>
    <xdr:to>
      <xdr:col>19</xdr:col>
      <xdr:colOff>177800</xdr:colOff>
      <xdr:row>97</xdr:row>
      <xdr:rowOff>37874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2326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37874</xdr:rowOff>
    </xdr:from>
    <xdr:to>
      <xdr:col>15</xdr:col>
      <xdr:colOff>50800</xdr:colOff>
      <xdr:row>97</xdr:row>
      <xdr:rowOff>77246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68524"/>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77246</xdr:rowOff>
    </xdr:from>
    <xdr:to>
      <xdr:col>10</xdr:col>
      <xdr:colOff>114300</xdr:colOff>
      <xdr:row>97</xdr:row>
      <xdr:rowOff>169700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07896"/>
          <a:ext cx="889000" cy="9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54373</xdr:rowOff>
    </xdr:from>
    <xdr:to>
      <xdr:col>24</xdr:col>
      <xdr:colOff>114300</xdr:colOff>
      <xdr:row>96</xdr:row>
      <xdr:rowOff>155973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1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32800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113261</xdr:rowOff>
    </xdr:from>
    <xdr:to>
      <xdr:col>20</xdr:col>
      <xdr:colOff>38100</xdr:colOff>
      <xdr:row>97</xdr:row>
      <xdr:rowOff>43411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34538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6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158524</xdr:rowOff>
    </xdr:from>
    <xdr:to>
      <xdr:col>15</xdr:col>
      <xdr:colOff>101600</xdr:colOff>
      <xdr:row>97</xdr:row>
      <xdr:rowOff>88674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79801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26446</xdr:rowOff>
    </xdr:from>
    <xdr:to>
      <xdr:col>10</xdr:col>
      <xdr:colOff>165100</xdr:colOff>
      <xdr:row>97</xdr:row>
      <xdr:rowOff>128046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119173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118900</xdr:rowOff>
    </xdr:from>
    <xdr:to>
      <xdr:col>6</xdr:col>
      <xdr:colOff>38100</xdr:colOff>
      <xdr:row>98</xdr:row>
      <xdr:rowOff>49050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40177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36406</xdr:rowOff>
    </xdr:from>
    <xdr:to>
      <xdr:col>55</xdr:col>
      <xdr:colOff>0</xdr:colOff>
      <xdr:row>38</xdr:row>
      <xdr:rowOff>39211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51506"/>
          <a:ext cx="8382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36406</xdr:rowOff>
    </xdr:from>
    <xdr:to>
      <xdr:col>50</xdr:col>
      <xdr:colOff>114300</xdr:colOff>
      <xdr:row>38</xdr:row>
      <xdr:rowOff>43241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51506"/>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43241</xdr:rowOff>
    </xdr:from>
    <xdr:to>
      <xdr:col>45</xdr:col>
      <xdr:colOff>177800</xdr:colOff>
      <xdr:row>38</xdr:row>
      <xdr:rowOff>63351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58341"/>
          <a:ext cx="889000" cy="2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124655</xdr:rowOff>
    </xdr:from>
    <xdr:to>
      <xdr:col>41</xdr:col>
      <xdr:colOff>50800</xdr:colOff>
      <xdr:row>38</xdr:row>
      <xdr:rowOff>63351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96855"/>
          <a:ext cx="889000" cy="28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159861</xdr:rowOff>
    </xdr:from>
    <xdr:to>
      <xdr:col>55</xdr:col>
      <xdr:colOff>50800</xdr:colOff>
      <xdr:row>38</xdr:row>
      <xdr:rowOff>90011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138288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8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157056</xdr:rowOff>
    </xdr:from>
    <xdr:to>
      <xdr:col>50</xdr:col>
      <xdr:colOff>165100</xdr:colOff>
      <xdr:row>38</xdr:row>
      <xdr:rowOff>87206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78333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163891</xdr:rowOff>
    </xdr:from>
    <xdr:to>
      <xdr:col>46</xdr:col>
      <xdr:colOff>38100</xdr:colOff>
      <xdr:row>38</xdr:row>
      <xdr:rowOff>94041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85168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0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12551</xdr:rowOff>
    </xdr:from>
    <xdr:to>
      <xdr:col>41</xdr:col>
      <xdr:colOff>101600</xdr:colOff>
      <xdr:row>38</xdr:row>
      <xdr:rowOff>114151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105278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2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73855</xdr:rowOff>
    </xdr:from>
    <xdr:to>
      <xdr:col>36</xdr:col>
      <xdr:colOff>165100</xdr:colOff>
      <xdr:row>37</xdr:row>
      <xdr:rowOff>4005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166582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3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57002</xdr:rowOff>
    </xdr:from>
    <xdr:to>
      <xdr:col>55</xdr:col>
      <xdr:colOff>0</xdr:colOff>
      <xdr:row>55</xdr:row>
      <xdr:rowOff>61647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86752"/>
          <a:ext cx="838200" cy="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103595</xdr:rowOff>
    </xdr:from>
    <xdr:to>
      <xdr:col>50</xdr:col>
      <xdr:colOff>114300</xdr:colOff>
      <xdr:row>55</xdr:row>
      <xdr:rowOff>57002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361895"/>
          <a:ext cx="889000" cy="12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103595</xdr:rowOff>
    </xdr:from>
    <xdr:to>
      <xdr:col>45</xdr:col>
      <xdr:colOff>177800</xdr:colOff>
      <xdr:row>55</xdr:row>
      <xdr:rowOff>84813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361895"/>
          <a:ext cx="889000" cy="15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84813</xdr:rowOff>
    </xdr:from>
    <xdr:to>
      <xdr:col>41</xdr:col>
      <xdr:colOff>50800</xdr:colOff>
      <xdr:row>56</xdr:row>
      <xdr:rowOff>22826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14563"/>
          <a:ext cx="889000" cy="10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10847</xdr:rowOff>
    </xdr:from>
    <xdr:to>
      <xdr:col>55</xdr:col>
      <xdr:colOff>50800</xdr:colOff>
      <xdr:row>55</xdr:row>
      <xdr:rowOff>112447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33724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9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6202</xdr:rowOff>
    </xdr:from>
    <xdr:to>
      <xdr:col>50</xdr:col>
      <xdr:colOff>165100</xdr:colOff>
      <xdr:row>55</xdr:row>
      <xdr:rowOff>107802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124329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1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52795</xdr:rowOff>
    </xdr:from>
    <xdr:to>
      <xdr:col>46</xdr:col>
      <xdr:colOff>38100</xdr:colOff>
      <xdr:row>54</xdr:row>
      <xdr:rowOff>154395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170922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0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34013</xdr:rowOff>
    </xdr:from>
    <xdr:to>
      <xdr:col>41</xdr:col>
      <xdr:colOff>101600</xdr:colOff>
      <xdr:row>55</xdr:row>
      <xdr:rowOff>135613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152140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143476</xdr:rowOff>
    </xdr:from>
    <xdr:to>
      <xdr:col>36</xdr:col>
      <xdr:colOff>165100</xdr:colOff>
      <xdr:row>56</xdr:row>
      <xdr:rowOff>73626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90153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4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2628</xdr:rowOff>
    </xdr:from>
    <xdr:to>
      <xdr:col>55</xdr:col>
      <xdr:colOff>0</xdr:colOff>
      <xdr:row>78</xdr:row>
      <xdr:rowOff>16159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04278"/>
          <a:ext cx="838200" cy="18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16159</xdr:rowOff>
    </xdr:from>
    <xdr:to>
      <xdr:col>50</xdr:col>
      <xdr:colOff>114300</xdr:colOff>
      <xdr:row>78</xdr:row>
      <xdr:rowOff>51558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89259"/>
          <a:ext cx="889000" cy="3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157673</xdr:rowOff>
    </xdr:from>
    <xdr:to>
      <xdr:col>45</xdr:col>
      <xdr:colOff>177800</xdr:colOff>
      <xdr:row>78</xdr:row>
      <xdr:rowOff>51558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59323"/>
          <a:ext cx="889000" cy="6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157673</xdr:rowOff>
    </xdr:from>
    <xdr:to>
      <xdr:col>41</xdr:col>
      <xdr:colOff>50800</xdr:colOff>
      <xdr:row>78</xdr:row>
      <xdr:rowOff>106356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59323"/>
          <a:ext cx="889000" cy="12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123278</xdr:rowOff>
    </xdr:from>
    <xdr:to>
      <xdr:col>55</xdr:col>
      <xdr:colOff>50800</xdr:colOff>
      <xdr:row>77</xdr:row>
      <xdr:rowOff>53428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5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146155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136809</xdr:rowOff>
    </xdr:from>
    <xdr:to>
      <xdr:col>50</xdr:col>
      <xdr:colOff>165100</xdr:colOff>
      <xdr:row>78</xdr:row>
      <xdr:rowOff>66959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83486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xdr:rowOff>
    </xdr:from>
    <xdr:to>
      <xdr:col>46</xdr:col>
      <xdr:colOff>38100</xdr:colOff>
      <xdr:row>78</xdr:row>
      <xdr:rowOff>102358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118885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4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106873</xdr:rowOff>
    </xdr:from>
    <xdr:to>
      <xdr:col>41</xdr:col>
      <xdr:colOff>101600</xdr:colOff>
      <xdr:row>78</xdr:row>
      <xdr:rowOff>37023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53550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55556</xdr:rowOff>
    </xdr:from>
    <xdr:to>
      <xdr:col>36</xdr:col>
      <xdr:colOff>165100</xdr:colOff>
      <xdr:row>78</xdr:row>
      <xdr:rowOff>157156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148283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843</xdr:rowOff>
    </xdr:from>
    <xdr:to>
      <xdr:col>55</xdr:col>
      <xdr:colOff>0</xdr:colOff>
      <xdr:row>95</xdr:row>
      <xdr:rowOff>97375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288593"/>
          <a:ext cx="838200" cy="9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106855</xdr:rowOff>
    </xdr:from>
    <xdr:to>
      <xdr:col>50</xdr:col>
      <xdr:colOff>114300</xdr:colOff>
      <xdr:row>95</xdr:row>
      <xdr:rowOff>843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223155"/>
          <a:ext cx="889000" cy="6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106855</xdr:rowOff>
    </xdr:from>
    <xdr:to>
      <xdr:col>45</xdr:col>
      <xdr:colOff>177800</xdr:colOff>
      <xdr:row>95</xdr:row>
      <xdr:rowOff>59530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23155"/>
          <a:ext cx="889000" cy="12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59530</xdr:rowOff>
    </xdr:from>
    <xdr:to>
      <xdr:col>41</xdr:col>
      <xdr:colOff>50800</xdr:colOff>
      <xdr:row>95</xdr:row>
      <xdr:rowOff>137717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47280"/>
          <a:ext cx="889000" cy="7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46575</xdr:rowOff>
    </xdr:from>
    <xdr:to>
      <xdr:col>55</xdr:col>
      <xdr:colOff>50800</xdr:colOff>
      <xdr:row>95</xdr:row>
      <xdr:rowOff>148175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3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69452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121493</xdr:rowOff>
    </xdr:from>
    <xdr:to>
      <xdr:col>50</xdr:col>
      <xdr:colOff>165100</xdr:colOff>
      <xdr:row>95</xdr:row>
      <xdr:rowOff>51643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68170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1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56055</xdr:rowOff>
    </xdr:from>
    <xdr:to>
      <xdr:col>46</xdr:col>
      <xdr:colOff>38100</xdr:colOff>
      <xdr:row>94</xdr:row>
      <xdr:rowOff>157655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1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2732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9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8730</xdr:rowOff>
    </xdr:from>
    <xdr:to>
      <xdr:col>41</xdr:col>
      <xdr:colOff>101600</xdr:colOff>
      <xdr:row>95</xdr:row>
      <xdr:rowOff>110330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126857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7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86917</xdr:rowOff>
    </xdr:from>
    <xdr:to>
      <xdr:col>36</xdr:col>
      <xdr:colOff>165100</xdr:colOff>
      <xdr:row>96</xdr:row>
      <xdr:rowOff>17067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7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33594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4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98068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4618"/>
          <a:ext cx="8382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47268</xdr:rowOff>
    </xdr:from>
    <xdr:to>
      <xdr:col>85</xdr:col>
      <xdr:colOff>177800</xdr:colOff>
      <xdr:row>39</xdr:row>
      <xdr:rowOff>148868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170438</xdr:rowOff>
    </xdr:from>
    <xdr:to>
      <xdr:col>85</xdr:col>
      <xdr:colOff>127000</xdr:colOff>
      <xdr:row>78</xdr:row>
      <xdr:rowOff>5685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72088"/>
          <a:ext cx="8382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157249</xdr:rowOff>
    </xdr:from>
    <xdr:to>
      <xdr:col>81</xdr:col>
      <xdr:colOff>50800</xdr:colOff>
      <xdr:row>77</xdr:row>
      <xdr:rowOff>170438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8899"/>
          <a:ext cx="8890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147524</xdr:rowOff>
    </xdr:from>
    <xdr:to>
      <xdr:col>76</xdr:col>
      <xdr:colOff>114300</xdr:colOff>
      <xdr:row>77</xdr:row>
      <xdr:rowOff>157249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9174"/>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147524</xdr:rowOff>
    </xdr:from>
    <xdr:to>
      <xdr:col>71</xdr:col>
      <xdr:colOff>177800</xdr:colOff>
      <xdr:row>77</xdr:row>
      <xdr:rowOff>167177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9174"/>
          <a:ext cx="889000" cy="1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126335</xdr:rowOff>
    </xdr:from>
    <xdr:to>
      <xdr:col>85</xdr:col>
      <xdr:colOff>177800</xdr:colOff>
      <xdr:row>78</xdr:row>
      <xdr:rowOff>56485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119638</xdr:rowOff>
    </xdr:from>
    <xdr:to>
      <xdr:col>81</xdr:col>
      <xdr:colOff>101600</xdr:colOff>
      <xdr:row>78</xdr:row>
      <xdr:rowOff>49788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40915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106449</xdr:rowOff>
    </xdr:from>
    <xdr:to>
      <xdr:col>76</xdr:col>
      <xdr:colOff>165100</xdr:colOff>
      <xdr:row>78</xdr:row>
      <xdr:rowOff>36599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27726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96724</xdr:rowOff>
    </xdr:from>
    <xdr:to>
      <xdr:col>72</xdr:col>
      <xdr:colOff>38100</xdr:colOff>
      <xdr:row>78</xdr:row>
      <xdr:rowOff>26874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18001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116377</xdr:rowOff>
    </xdr:from>
    <xdr:to>
      <xdr:col>67</xdr:col>
      <xdr:colOff>101600</xdr:colOff>
      <xdr:row>78</xdr:row>
      <xdr:rowOff>46527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37654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99487</xdr:rowOff>
    </xdr:from>
    <xdr:to>
      <xdr:col>85</xdr:col>
      <xdr:colOff>127000</xdr:colOff>
      <xdr:row>98</xdr:row>
      <xdr:rowOff>116867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1587"/>
          <a:ext cx="838200" cy="1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116867</xdr:rowOff>
    </xdr:from>
    <xdr:to>
      <xdr:col>81</xdr:col>
      <xdr:colOff>50800</xdr:colOff>
      <xdr:row>98</xdr:row>
      <xdr:rowOff>124440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18967"/>
          <a:ext cx="889000" cy="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102541</xdr:rowOff>
    </xdr:from>
    <xdr:to>
      <xdr:col>76</xdr:col>
      <xdr:colOff>114300</xdr:colOff>
      <xdr:row>98</xdr:row>
      <xdr:rowOff>124440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04641"/>
          <a:ext cx="8890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102541</xdr:rowOff>
    </xdr:from>
    <xdr:to>
      <xdr:col>71</xdr:col>
      <xdr:colOff>177800</xdr:colOff>
      <xdr:row>98</xdr:row>
      <xdr:rowOff>145679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04641"/>
          <a:ext cx="889000" cy="4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48687</xdr:rowOff>
    </xdr:from>
    <xdr:to>
      <xdr:col>85</xdr:col>
      <xdr:colOff>177800</xdr:colOff>
      <xdr:row>98</xdr:row>
      <xdr:rowOff>150287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8064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66067</xdr:rowOff>
    </xdr:from>
    <xdr:to>
      <xdr:col>81</xdr:col>
      <xdr:colOff>101600</xdr:colOff>
      <xdr:row>98</xdr:row>
      <xdr:rowOff>167667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73640</xdr:rowOff>
    </xdr:from>
    <xdr:to>
      <xdr:col>76</xdr:col>
      <xdr:colOff>165100</xdr:colOff>
      <xdr:row>99</xdr:row>
      <xdr:rowOff>3790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20317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51741</xdr:rowOff>
    </xdr:from>
    <xdr:to>
      <xdr:col>72</xdr:col>
      <xdr:colOff>38100</xdr:colOff>
      <xdr:row>98</xdr:row>
      <xdr:rowOff>153341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169868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94879</xdr:rowOff>
    </xdr:from>
    <xdr:to>
      <xdr:col>67</xdr:col>
      <xdr:colOff>101600</xdr:colOff>
      <xdr:row>99</xdr:row>
      <xdr:rowOff>25029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41556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160927</xdr:rowOff>
    </xdr:from>
    <xdr:to>
      <xdr:col>116</xdr:col>
      <xdr:colOff>63500</xdr:colOff>
      <xdr:row>39</xdr:row>
      <xdr:rowOff>21513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76027"/>
          <a:ext cx="838200" cy="3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148877</xdr:rowOff>
    </xdr:from>
    <xdr:to>
      <xdr:col>111</xdr:col>
      <xdr:colOff>177800</xdr:colOff>
      <xdr:row>39</xdr:row>
      <xdr:rowOff>21513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63977"/>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143097</xdr:rowOff>
    </xdr:from>
    <xdr:to>
      <xdr:col>107</xdr:col>
      <xdr:colOff>50800</xdr:colOff>
      <xdr:row>38</xdr:row>
      <xdr:rowOff>148877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8197"/>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4369</xdr:rowOff>
    </xdr:from>
    <xdr:to>
      <xdr:col>102</xdr:col>
      <xdr:colOff>114300</xdr:colOff>
      <xdr:row>38</xdr:row>
      <xdr:rowOff>143097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5833669"/>
          <a:ext cx="889000" cy="82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110127</xdr:rowOff>
    </xdr:from>
    <xdr:to>
      <xdr:col>116</xdr:col>
      <xdr:colOff>114300</xdr:colOff>
      <xdr:row>39</xdr:row>
      <xdr:rowOff>40277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142163</xdr:rowOff>
    </xdr:from>
    <xdr:to>
      <xdr:col>112</xdr:col>
      <xdr:colOff>38100</xdr:colOff>
      <xdr:row>39</xdr:row>
      <xdr:rowOff>72313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63440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98077</xdr:rowOff>
    </xdr:from>
    <xdr:to>
      <xdr:col>107</xdr:col>
      <xdr:colOff>101600</xdr:colOff>
      <xdr:row>39</xdr:row>
      <xdr:rowOff>28227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19354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0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92297</xdr:rowOff>
    </xdr:from>
    <xdr:to>
      <xdr:col>102</xdr:col>
      <xdr:colOff>165100</xdr:colOff>
      <xdr:row>39</xdr:row>
      <xdr:rowOff>22447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38973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8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125019</xdr:rowOff>
    </xdr:from>
    <xdr:to>
      <xdr:col>98</xdr:col>
      <xdr:colOff>38100</xdr:colOff>
      <xdr:row>34</xdr:row>
      <xdr:rowOff>55169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7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71696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55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37234</xdr:rowOff>
    </xdr:from>
    <xdr:to>
      <xdr:col>116</xdr:col>
      <xdr:colOff>63500</xdr:colOff>
      <xdr:row>59</xdr:row>
      <xdr:rowOff>37295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2784"/>
          <a:ext cx="8382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37295</xdr:rowOff>
    </xdr:from>
    <xdr:to>
      <xdr:col>111</xdr:col>
      <xdr:colOff>177800</xdr:colOff>
      <xdr:row>59</xdr:row>
      <xdr:rowOff>38156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2845"/>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37919</xdr:rowOff>
    </xdr:from>
    <xdr:to>
      <xdr:col>107</xdr:col>
      <xdr:colOff>50800</xdr:colOff>
      <xdr:row>59</xdr:row>
      <xdr:rowOff>38156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3469"/>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37919</xdr:rowOff>
    </xdr:from>
    <xdr:to>
      <xdr:col>102</xdr:col>
      <xdr:colOff>114300</xdr:colOff>
      <xdr:row>59</xdr:row>
      <xdr:rowOff>38697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3469"/>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157884</xdr:rowOff>
    </xdr:from>
    <xdr:to>
      <xdr:col>116</xdr:col>
      <xdr:colOff>114300</xdr:colOff>
      <xdr:row>59</xdr:row>
      <xdr:rowOff>88034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157945</xdr:rowOff>
    </xdr:from>
    <xdr:to>
      <xdr:col>112</xdr:col>
      <xdr:colOff>38100</xdr:colOff>
      <xdr:row>59</xdr:row>
      <xdr:rowOff>88095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79222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4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158806</xdr:rowOff>
    </xdr:from>
    <xdr:to>
      <xdr:col>107</xdr:col>
      <xdr:colOff>101600</xdr:colOff>
      <xdr:row>59</xdr:row>
      <xdr:rowOff>88956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80083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158569</xdr:rowOff>
    </xdr:from>
    <xdr:to>
      <xdr:col>102</xdr:col>
      <xdr:colOff>165100</xdr:colOff>
      <xdr:row>59</xdr:row>
      <xdr:rowOff>88719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79846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159347</xdr:rowOff>
    </xdr:from>
    <xdr:to>
      <xdr:col>98</xdr:col>
      <xdr:colOff>38100</xdr:colOff>
      <xdr:row>59</xdr:row>
      <xdr:rowOff>89497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80624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2273</xdr:rowOff>
    </xdr:from>
    <xdr:to>
      <xdr:col>116</xdr:col>
      <xdr:colOff>63500</xdr:colOff>
      <xdr:row>76</xdr:row>
      <xdr:rowOff>33420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32473"/>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33420</xdr:rowOff>
    </xdr:from>
    <xdr:to>
      <xdr:col>111</xdr:col>
      <xdr:colOff>177800</xdr:colOff>
      <xdr:row>76</xdr:row>
      <xdr:rowOff>53956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63620"/>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53956</xdr:rowOff>
    </xdr:from>
    <xdr:to>
      <xdr:col>107</xdr:col>
      <xdr:colOff>50800</xdr:colOff>
      <xdr:row>76</xdr:row>
      <xdr:rowOff>75845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84156"/>
          <a:ext cx="8890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75845</xdr:rowOff>
    </xdr:from>
    <xdr:to>
      <xdr:col>102</xdr:col>
      <xdr:colOff>114300</xdr:colOff>
      <xdr:row>76</xdr:row>
      <xdr:rowOff>87103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06045"/>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122924</xdr:rowOff>
    </xdr:from>
    <xdr:to>
      <xdr:col>116</xdr:col>
      <xdr:colOff>114300</xdr:colOff>
      <xdr:row>76</xdr:row>
      <xdr:rowOff>53073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81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101351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154070</xdr:rowOff>
    </xdr:from>
    <xdr:to>
      <xdr:col>112</xdr:col>
      <xdr:colOff>38100</xdr:colOff>
      <xdr:row>76</xdr:row>
      <xdr:rowOff>84220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75347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3156</xdr:rowOff>
    </xdr:from>
    <xdr:to>
      <xdr:col>107</xdr:col>
      <xdr:colOff>101600</xdr:colOff>
      <xdr:row>76</xdr:row>
      <xdr:rowOff>104756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25045</xdr:rowOff>
    </xdr:from>
    <xdr:to>
      <xdr:col>102</xdr:col>
      <xdr:colOff>165100</xdr:colOff>
      <xdr:row>76</xdr:row>
      <xdr:rowOff>126645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36303</xdr:rowOff>
    </xdr:from>
    <xdr:to>
      <xdr:col>98</xdr:col>
      <xdr:colOff>38100</xdr:colOff>
      <xdr:row>76</xdr:row>
      <xdr:rowOff>137903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129030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人件費は、類似団体内平均値の水準にある。前年度と比較してやや増加している主な要因は、給与改定等による増加及び職員数の増加である。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物件費は、依然として類似団体平均を下回っている。前年度と比較して増加している主な要因は、公会計化に伴う学校給食の賄材料費の増加である。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扶助費は、依然として類似団体平均を大きく下回っている。前年度と比較して増加している主な要因は、障害福祉サービス費、保育所委託費及び定額減税補足給付金による増加である。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補助費等は、依然として類似団体平均を大きく下回っている。前年度と比較して減少している主な要因は、公会計化に伴う給食費負担金の減少である。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普通建設事業費は、依然として類似団体平均を上回っている。前年度と比較して若干減少している主な要因は給食調理場統合整備や国府小学校大規模改修の工事完了等によるものである。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積立金は、依然として類似団体平均を上回っている。前年度と比較して増加している主な要因は、応援基金積立金の増加である。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36,160
35,350
125.46
25,580,735
24,839,506
624,038
11,841,346
20,934,444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72454</xdr:rowOff>
    </xdr:from>
    <xdr:to>
      <xdr:col>24</xdr:col>
      <xdr:colOff>63500</xdr:colOff>
      <xdr:row>38</xdr:row>
      <xdr:rowOff>87313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87554"/>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72454</xdr:rowOff>
    </xdr:from>
    <xdr:to>
      <xdr:col>19</xdr:col>
      <xdr:colOff>177800</xdr:colOff>
      <xdr:row>38</xdr:row>
      <xdr:rowOff>76073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8755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76073</xdr:rowOff>
    </xdr:from>
    <xdr:to>
      <xdr:col>15</xdr:col>
      <xdr:colOff>50800</xdr:colOff>
      <xdr:row>38</xdr:row>
      <xdr:rowOff>93408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1173"/>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93408</xdr:rowOff>
    </xdr:from>
    <xdr:to>
      <xdr:col>10</xdr:col>
      <xdr:colOff>114300</xdr:colOff>
      <xdr:row>38</xdr:row>
      <xdr:rowOff>124269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0850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36513</xdr:rowOff>
    </xdr:from>
    <xdr:to>
      <xdr:col>24</xdr:col>
      <xdr:colOff>114300</xdr:colOff>
      <xdr:row>38</xdr:row>
      <xdr:rowOff>138113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14940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21654</xdr:rowOff>
    </xdr:from>
    <xdr:to>
      <xdr:col>20</xdr:col>
      <xdr:colOff>38100</xdr:colOff>
      <xdr:row>38</xdr:row>
      <xdr:rowOff>123254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114381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2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25273</xdr:rowOff>
    </xdr:from>
    <xdr:to>
      <xdr:col>15</xdr:col>
      <xdr:colOff>101600</xdr:colOff>
      <xdr:row>38</xdr:row>
      <xdr:rowOff>126873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118000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42608</xdr:rowOff>
    </xdr:from>
    <xdr:to>
      <xdr:col>10</xdr:col>
      <xdr:colOff>165100</xdr:colOff>
      <xdr:row>38</xdr:row>
      <xdr:rowOff>144208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135335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73469</xdr:rowOff>
    </xdr:from>
    <xdr:to>
      <xdr:col>6</xdr:col>
      <xdr:colOff>38100</xdr:colOff>
      <xdr:row>39</xdr:row>
      <xdr:rowOff>3619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166196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54194</xdr:rowOff>
    </xdr:from>
    <xdr:to>
      <xdr:col>24</xdr:col>
      <xdr:colOff>63500</xdr:colOff>
      <xdr:row>58</xdr:row>
      <xdr:rowOff>71261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8294"/>
          <a:ext cx="838200" cy="1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63969</xdr:rowOff>
    </xdr:from>
    <xdr:to>
      <xdr:col>19</xdr:col>
      <xdr:colOff>177800</xdr:colOff>
      <xdr:row>58</xdr:row>
      <xdr:rowOff>71261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8069"/>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63969</xdr:rowOff>
    </xdr:from>
    <xdr:to>
      <xdr:col>15</xdr:col>
      <xdr:colOff>50800</xdr:colOff>
      <xdr:row>58</xdr:row>
      <xdr:rowOff>75516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8069"/>
          <a:ext cx="889000" cy="1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156163</xdr:rowOff>
    </xdr:from>
    <xdr:to>
      <xdr:col>10</xdr:col>
      <xdr:colOff>114300</xdr:colOff>
      <xdr:row>58</xdr:row>
      <xdr:rowOff>75516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8813"/>
          <a:ext cx="889000" cy="9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3394</xdr:rowOff>
    </xdr:from>
    <xdr:to>
      <xdr:col>24</xdr:col>
      <xdr:colOff>114300</xdr:colOff>
      <xdr:row>58</xdr:row>
      <xdr:rowOff>104994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20461</xdr:rowOff>
    </xdr:from>
    <xdr:to>
      <xdr:col>20</xdr:col>
      <xdr:colOff>38100</xdr:colOff>
      <xdr:row>58</xdr:row>
      <xdr:rowOff>122061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113188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13169</xdr:rowOff>
    </xdr:from>
    <xdr:to>
      <xdr:col>15</xdr:col>
      <xdr:colOff>101600</xdr:colOff>
      <xdr:row>58</xdr:row>
      <xdr:rowOff>114769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105896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24716</xdr:rowOff>
    </xdr:from>
    <xdr:to>
      <xdr:col>10</xdr:col>
      <xdr:colOff>165100</xdr:colOff>
      <xdr:row>58</xdr:row>
      <xdr:rowOff>126316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117443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105363</xdr:rowOff>
    </xdr:from>
    <xdr:to>
      <xdr:col>6</xdr:col>
      <xdr:colOff>38100</xdr:colOff>
      <xdr:row>58</xdr:row>
      <xdr:rowOff>35513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105378</xdr:rowOff>
    </xdr:from>
    <xdr:to>
      <xdr:col>24</xdr:col>
      <xdr:colOff>63500</xdr:colOff>
      <xdr:row>77</xdr:row>
      <xdr:rowOff>140432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7028"/>
          <a:ext cx="838200" cy="3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116980</xdr:rowOff>
    </xdr:from>
    <xdr:to>
      <xdr:col>19</xdr:col>
      <xdr:colOff>177800</xdr:colOff>
      <xdr:row>77</xdr:row>
      <xdr:rowOff>140432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18630"/>
          <a:ext cx="889000" cy="2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116980</xdr:rowOff>
    </xdr:from>
    <xdr:to>
      <xdr:col>15</xdr:col>
      <xdr:colOff>50800</xdr:colOff>
      <xdr:row>78</xdr:row>
      <xdr:rowOff>33231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8630"/>
          <a:ext cx="889000" cy="8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33231</xdr:rowOff>
    </xdr:from>
    <xdr:to>
      <xdr:col>10</xdr:col>
      <xdr:colOff>114300</xdr:colOff>
      <xdr:row>78</xdr:row>
      <xdr:rowOff>37742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6331"/>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54578</xdr:rowOff>
    </xdr:from>
    <xdr:to>
      <xdr:col>24</xdr:col>
      <xdr:colOff>114300</xdr:colOff>
      <xdr:row>77</xdr:row>
      <xdr:rowOff>156178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140955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89632</xdr:rowOff>
    </xdr:from>
    <xdr:to>
      <xdr:col>20</xdr:col>
      <xdr:colOff>38100</xdr:colOff>
      <xdr:row>78</xdr:row>
      <xdr:rowOff>19782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10909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66180</xdr:rowOff>
    </xdr:from>
    <xdr:to>
      <xdr:col>15</xdr:col>
      <xdr:colOff>101600</xdr:colOff>
      <xdr:row>77</xdr:row>
      <xdr:rowOff>167780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153881</xdr:rowOff>
    </xdr:from>
    <xdr:to>
      <xdr:col>10</xdr:col>
      <xdr:colOff>165100</xdr:colOff>
      <xdr:row>78</xdr:row>
      <xdr:rowOff>84031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75158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158392</xdr:rowOff>
    </xdr:from>
    <xdr:to>
      <xdr:col>6</xdr:col>
      <xdr:colOff>38100</xdr:colOff>
      <xdr:row>78</xdr:row>
      <xdr:rowOff>88542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79669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69828</xdr:rowOff>
    </xdr:from>
    <xdr:to>
      <xdr:col>24</xdr:col>
      <xdr:colOff>63500</xdr:colOff>
      <xdr:row>99</xdr:row>
      <xdr:rowOff>78195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3378"/>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76825</xdr:rowOff>
    </xdr:from>
    <xdr:to>
      <xdr:col>19</xdr:col>
      <xdr:colOff>177800</xdr:colOff>
      <xdr:row>99</xdr:row>
      <xdr:rowOff>78195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0375"/>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76825</xdr:rowOff>
    </xdr:from>
    <xdr:to>
      <xdr:col>15</xdr:col>
      <xdr:colOff>50800</xdr:colOff>
      <xdr:row>99</xdr:row>
      <xdr:rowOff>80938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375"/>
          <a:ext cx="889000" cy="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80938</xdr:rowOff>
    </xdr:from>
    <xdr:to>
      <xdr:col>10</xdr:col>
      <xdr:colOff>114300</xdr:colOff>
      <xdr:row>99</xdr:row>
      <xdr:rowOff>81262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4488"/>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19028</xdr:rowOff>
    </xdr:from>
    <xdr:to>
      <xdr:col>24</xdr:col>
      <xdr:colOff>114300</xdr:colOff>
      <xdr:row>99</xdr:row>
      <xdr:rowOff>120628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149855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27395</xdr:rowOff>
    </xdr:from>
    <xdr:to>
      <xdr:col>20</xdr:col>
      <xdr:colOff>38100</xdr:colOff>
      <xdr:row>99</xdr:row>
      <xdr:rowOff>128995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120122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26025</xdr:rowOff>
    </xdr:from>
    <xdr:to>
      <xdr:col>15</xdr:col>
      <xdr:colOff>101600</xdr:colOff>
      <xdr:row>99</xdr:row>
      <xdr:rowOff>127625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144152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30138</xdr:rowOff>
    </xdr:from>
    <xdr:to>
      <xdr:col>10</xdr:col>
      <xdr:colOff>165100</xdr:colOff>
      <xdr:row>99</xdr:row>
      <xdr:rowOff>131738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122865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30462</xdr:rowOff>
    </xdr:from>
    <xdr:to>
      <xdr:col>6</xdr:col>
      <xdr:colOff>38100</xdr:colOff>
      <xdr:row>99</xdr:row>
      <xdr:rowOff>132062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123189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98878</xdr:rowOff>
    </xdr:from>
    <xdr:to>
      <xdr:col>55</xdr:col>
      <xdr:colOff>0</xdr:colOff>
      <xdr:row>38</xdr:row>
      <xdr:rowOff>100185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13978"/>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100185</xdr:rowOff>
    </xdr:from>
    <xdr:to>
      <xdr:col>50</xdr:col>
      <xdr:colOff>114300</xdr:colOff>
      <xdr:row>38</xdr:row>
      <xdr:rowOff>100512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1528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100512</xdr:rowOff>
    </xdr:from>
    <xdr:to>
      <xdr:col>45</xdr:col>
      <xdr:colOff>177800</xdr:colOff>
      <xdr:row>38</xdr:row>
      <xdr:rowOff>101164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1561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101164</xdr:rowOff>
    </xdr:from>
    <xdr:to>
      <xdr:col>41</xdr:col>
      <xdr:colOff>50800</xdr:colOff>
      <xdr:row>38</xdr:row>
      <xdr:rowOff>102798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16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48078</xdr:rowOff>
    </xdr:from>
    <xdr:to>
      <xdr:col>55</xdr:col>
      <xdr:colOff>50800</xdr:colOff>
      <xdr:row>38</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26505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49385</xdr:rowOff>
    </xdr:from>
    <xdr:to>
      <xdr:col>50</xdr:col>
      <xdr:colOff>165100</xdr:colOff>
      <xdr:row>38</xdr:row>
      <xdr:rowOff>150985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142112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5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49712</xdr:rowOff>
    </xdr:from>
    <xdr:to>
      <xdr:col>46</xdr:col>
      <xdr:colOff>38100</xdr:colOff>
      <xdr:row>38</xdr:row>
      <xdr:rowOff>151312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142439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50364</xdr:rowOff>
    </xdr:from>
    <xdr:to>
      <xdr:col>41</xdr:col>
      <xdr:colOff>101600</xdr:colOff>
      <xdr:row>38</xdr:row>
      <xdr:rowOff>151964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143091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5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51998</xdr:rowOff>
    </xdr:from>
    <xdr:to>
      <xdr:col>36</xdr:col>
      <xdr:colOff>165100</xdr:colOff>
      <xdr:row>38</xdr:row>
      <xdr:rowOff>153598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144725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59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162369</xdr:rowOff>
    </xdr:from>
    <xdr:to>
      <xdr:col>55</xdr:col>
      <xdr:colOff>0</xdr:colOff>
      <xdr:row>57</xdr:row>
      <xdr:rowOff>166929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35019"/>
          <a:ext cx="8382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118745</xdr:rowOff>
    </xdr:from>
    <xdr:to>
      <xdr:col>50</xdr:col>
      <xdr:colOff>114300</xdr:colOff>
      <xdr:row>57</xdr:row>
      <xdr:rowOff>166929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891395"/>
          <a:ext cx="889000" cy="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118745</xdr:rowOff>
    </xdr:from>
    <xdr:to>
      <xdr:col>45</xdr:col>
      <xdr:colOff>177800</xdr:colOff>
      <xdr:row>58</xdr:row>
      <xdr:rowOff>42214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91395"/>
          <a:ext cx="889000" cy="9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29781</xdr:rowOff>
    </xdr:from>
    <xdr:to>
      <xdr:col>41</xdr:col>
      <xdr:colOff>50800</xdr:colOff>
      <xdr:row>58</xdr:row>
      <xdr:rowOff>42214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73881"/>
          <a:ext cx="8890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111569</xdr:rowOff>
    </xdr:from>
    <xdr:to>
      <xdr:col>55</xdr:col>
      <xdr:colOff>50800</xdr:colOff>
      <xdr:row>58</xdr:row>
      <xdr:rowOff>41719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89996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6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116129</xdr:rowOff>
    </xdr:from>
    <xdr:to>
      <xdr:col>50</xdr:col>
      <xdr:colOff>165100</xdr:colOff>
      <xdr:row>58</xdr:row>
      <xdr:rowOff>46279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37406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67945</xdr:rowOff>
    </xdr:from>
    <xdr:to>
      <xdr:col>46</xdr:col>
      <xdr:colOff>38100</xdr:colOff>
      <xdr:row>57</xdr:row>
      <xdr:rowOff>169545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160672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162864</xdr:rowOff>
    </xdr:from>
    <xdr:to>
      <xdr:col>41</xdr:col>
      <xdr:colOff>101600</xdr:colOff>
      <xdr:row>58</xdr:row>
      <xdr:rowOff>93014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84141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150431</xdr:rowOff>
    </xdr:from>
    <xdr:to>
      <xdr:col>36</xdr:col>
      <xdr:colOff>165100</xdr:colOff>
      <xdr:row>58</xdr:row>
      <xdr:rowOff>80581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71708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102291</xdr:rowOff>
    </xdr:from>
    <xdr:to>
      <xdr:col>55</xdr:col>
      <xdr:colOff>0</xdr:colOff>
      <xdr:row>78</xdr:row>
      <xdr:rowOff>114641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5391"/>
          <a:ext cx="838200" cy="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90560</xdr:rowOff>
    </xdr:from>
    <xdr:to>
      <xdr:col>50</xdr:col>
      <xdr:colOff>114300</xdr:colOff>
      <xdr:row>78</xdr:row>
      <xdr:rowOff>114641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63660"/>
          <a:ext cx="8890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83711</xdr:rowOff>
    </xdr:from>
    <xdr:to>
      <xdr:col>45</xdr:col>
      <xdr:colOff>177800</xdr:colOff>
      <xdr:row>78</xdr:row>
      <xdr:rowOff>90560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56811"/>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75074</xdr:rowOff>
    </xdr:from>
    <xdr:to>
      <xdr:col>41</xdr:col>
      <xdr:colOff>50800</xdr:colOff>
      <xdr:row>78</xdr:row>
      <xdr:rowOff>83711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8174"/>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51491</xdr:rowOff>
    </xdr:from>
    <xdr:to>
      <xdr:col>55</xdr:col>
      <xdr:colOff>50800</xdr:colOff>
      <xdr:row>78</xdr:row>
      <xdr:rowOff>153091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137868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63841</xdr:rowOff>
    </xdr:from>
    <xdr:to>
      <xdr:col>50</xdr:col>
      <xdr:colOff>165100</xdr:colOff>
      <xdr:row>78</xdr:row>
      <xdr:rowOff>165441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156568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39760</xdr:rowOff>
    </xdr:from>
    <xdr:to>
      <xdr:col>46</xdr:col>
      <xdr:colOff>38100</xdr:colOff>
      <xdr:row>78</xdr:row>
      <xdr:rowOff>141360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132487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32911</xdr:rowOff>
    </xdr:from>
    <xdr:to>
      <xdr:col>41</xdr:col>
      <xdr:colOff>101600</xdr:colOff>
      <xdr:row>78</xdr:row>
      <xdr:rowOff>134511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125638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24274</xdr:rowOff>
    </xdr:from>
    <xdr:to>
      <xdr:col>36</xdr:col>
      <xdr:colOff>165100</xdr:colOff>
      <xdr:row>78</xdr:row>
      <xdr:rowOff>125874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117001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129778</xdr:rowOff>
    </xdr:from>
    <xdr:to>
      <xdr:col>55</xdr:col>
      <xdr:colOff>0</xdr:colOff>
      <xdr:row>95</xdr:row>
      <xdr:rowOff>139875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17528"/>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94986</xdr:rowOff>
    </xdr:from>
    <xdr:to>
      <xdr:col>50</xdr:col>
      <xdr:colOff>114300</xdr:colOff>
      <xdr:row>95</xdr:row>
      <xdr:rowOff>139875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82736"/>
          <a:ext cx="889000" cy="4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94986</xdr:rowOff>
    </xdr:from>
    <xdr:to>
      <xdr:col>45</xdr:col>
      <xdr:colOff>177800</xdr:colOff>
      <xdr:row>96</xdr:row>
      <xdr:rowOff>59035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82736"/>
          <a:ext cx="889000" cy="1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59035</xdr:rowOff>
    </xdr:from>
    <xdr:to>
      <xdr:col>41</xdr:col>
      <xdr:colOff>50800</xdr:colOff>
      <xdr:row>96</xdr:row>
      <xdr:rowOff>87313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18235"/>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78978</xdr:rowOff>
    </xdr:from>
    <xdr:to>
      <xdr:col>55</xdr:col>
      <xdr:colOff>50800</xdr:colOff>
      <xdr:row>96</xdr:row>
      <xdr:rowOff>9128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101855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89075</xdr:rowOff>
    </xdr:from>
    <xdr:to>
      <xdr:col>50</xdr:col>
      <xdr:colOff>165100</xdr:colOff>
      <xdr:row>96</xdr:row>
      <xdr:rowOff>19225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35752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5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44186</xdr:rowOff>
    </xdr:from>
    <xdr:to>
      <xdr:col>46</xdr:col>
      <xdr:colOff>38100</xdr:colOff>
      <xdr:row>95</xdr:row>
      <xdr:rowOff>145786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3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162313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8235</xdr:rowOff>
    </xdr:from>
    <xdr:to>
      <xdr:col>41</xdr:col>
      <xdr:colOff>101600</xdr:colOff>
      <xdr:row>96</xdr:row>
      <xdr:rowOff>109835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6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126362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36513</xdr:rowOff>
    </xdr:from>
    <xdr:to>
      <xdr:col>36</xdr:col>
      <xdr:colOff>165100</xdr:colOff>
      <xdr:row>96</xdr:row>
      <xdr:rowOff>138113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154640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113040</xdr:rowOff>
    </xdr:from>
    <xdr:to>
      <xdr:col>85</xdr:col>
      <xdr:colOff>127000</xdr:colOff>
      <xdr:row>38</xdr:row>
      <xdr:rowOff>14156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56690"/>
          <a:ext cx="838200" cy="7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14156</xdr:rowOff>
    </xdr:from>
    <xdr:to>
      <xdr:col>81</xdr:col>
      <xdr:colOff>50800</xdr:colOff>
      <xdr:row>38</xdr:row>
      <xdr:rowOff>18685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29256"/>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35658</xdr:rowOff>
    </xdr:from>
    <xdr:to>
      <xdr:col>76</xdr:col>
      <xdr:colOff>114300</xdr:colOff>
      <xdr:row>38</xdr:row>
      <xdr:rowOff>18685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07858"/>
          <a:ext cx="889000" cy="32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35658</xdr:rowOff>
    </xdr:from>
    <xdr:to>
      <xdr:col>71</xdr:col>
      <xdr:colOff>177800</xdr:colOff>
      <xdr:row>38</xdr:row>
      <xdr:rowOff>15728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07858"/>
          <a:ext cx="889000" cy="3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62240</xdr:rowOff>
    </xdr:from>
    <xdr:to>
      <xdr:col>85</xdr:col>
      <xdr:colOff>177800</xdr:colOff>
      <xdr:row>37</xdr:row>
      <xdr:rowOff>163840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40667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134806</xdr:rowOff>
    </xdr:from>
    <xdr:to>
      <xdr:col>81</xdr:col>
      <xdr:colOff>101600</xdr:colOff>
      <xdr:row>38</xdr:row>
      <xdr:rowOff>64956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56083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7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139335</xdr:rowOff>
    </xdr:from>
    <xdr:to>
      <xdr:col>76</xdr:col>
      <xdr:colOff>165100</xdr:colOff>
      <xdr:row>38</xdr:row>
      <xdr:rowOff>69485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60612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156308</xdr:rowOff>
    </xdr:from>
    <xdr:to>
      <xdr:col>72</xdr:col>
      <xdr:colOff>38100</xdr:colOff>
      <xdr:row>36</xdr:row>
      <xdr:rowOff>86458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102985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3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136377</xdr:rowOff>
    </xdr:from>
    <xdr:to>
      <xdr:col>67</xdr:col>
      <xdr:colOff>101600</xdr:colOff>
      <xdr:row>38</xdr:row>
      <xdr:rowOff>66528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00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57655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124712</xdr:rowOff>
    </xdr:from>
    <xdr:to>
      <xdr:col>85</xdr:col>
      <xdr:colOff>127000</xdr:colOff>
      <xdr:row>56</xdr:row>
      <xdr:rowOff>2509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383012"/>
          <a:ext cx="838200" cy="22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124712</xdr:rowOff>
    </xdr:from>
    <xdr:to>
      <xdr:col>81</xdr:col>
      <xdr:colOff>50800</xdr:colOff>
      <xdr:row>55</xdr:row>
      <xdr:rowOff>67104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83012"/>
          <a:ext cx="889000" cy="1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9589</xdr:rowOff>
    </xdr:from>
    <xdr:to>
      <xdr:col>76</xdr:col>
      <xdr:colOff>114300</xdr:colOff>
      <xdr:row>55</xdr:row>
      <xdr:rowOff>67104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39339"/>
          <a:ext cx="889000" cy="5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8308</xdr:rowOff>
    </xdr:from>
    <xdr:to>
      <xdr:col>71</xdr:col>
      <xdr:colOff>177800</xdr:colOff>
      <xdr:row>55</xdr:row>
      <xdr:rowOff>9589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38058"/>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123159</xdr:rowOff>
    </xdr:from>
    <xdr:to>
      <xdr:col>85</xdr:col>
      <xdr:colOff>177800</xdr:colOff>
      <xdr:row>56</xdr:row>
      <xdr:rowOff>53309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101586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73912</xdr:rowOff>
    </xdr:from>
    <xdr:to>
      <xdr:col>81</xdr:col>
      <xdr:colOff>101600</xdr:colOff>
      <xdr:row>55</xdr:row>
      <xdr:rowOff>4062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20589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910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16304</xdr:rowOff>
    </xdr:from>
    <xdr:to>
      <xdr:col>76</xdr:col>
      <xdr:colOff>165100</xdr:colOff>
      <xdr:row>55</xdr:row>
      <xdr:rowOff>117904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134431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2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130239</xdr:rowOff>
    </xdr:from>
    <xdr:to>
      <xdr:col>72</xdr:col>
      <xdr:colOff>38100</xdr:colOff>
      <xdr:row>55</xdr:row>
      <xdr:rowOff>60389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76916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6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128958</xdr:rowOff>
    </xdr:from>
    <xdr:to>
      <xdr:col>67</xdr:col>
      <xdr:colOff>101600</xdr:colOff>
      <xdr:row>55</xdr:row>
      <xdr:rowOff>59108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8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75635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6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98068</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2618"/>
          <a:ext cx="8382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47268</xdr:rowOff>
    </xdr:from>
    <xdr:to>
      <xdr:col>85</xdr:col>
      <xdr:colOff>177800</xdr:colOff>
      <xdr:row>79</xdr:row>
      <xdr:rowOff>148868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170438</xdr:rowOff>
    </xdr:from>
    <xdr:to>
      <xdr:col>85</xdr:col>
      <xdr:colOff>127000</xdr:colOff>
      <xdr:row>98</xdr:row>
      <xdr:rowOff>5685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01088"/>
          <a:ext cx="8382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157249</xdr:rowOff>
    </xdr:from>
    <xdr:to>
      <xdr:col>81</xdr:col>
      <xdr:colOff>50800</xdr:colOff>
      <xdr:row>97</xdr:row>
      <xdr:rowOff>170438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87899"/>
          <a:ext cx="8890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147524</xdr:rowOff>
    </xdr:from>
    <xdr:to>
      <xdr:col>76</xdr:col>
      <xdr:colOff>114300</xdr:colOff>
      <xdr:row>97</xdr:row>
      <xdr:rowOff>157249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78174"/>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147524</xdr:rowOff>
    </xdr:from>
    <xdr:to>
      <xdr:col>71</xdr:col>
      <xdr:colOff>177800</xdr:colOff>
      <xdr:row>97</xdr:row>
      <xdr:rowOff>167177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8174"/>
          <a:ext cx="889000" cy="1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126335</xdr:rowOff>
    </xdr:from>
    <xdr:to>
      <xdr:col>85</xdr:col>
      <xdr:colOff>177800</xdr:colOff>
      <xdr:row>98</xdr:row>
      <xdr:rowOff>56485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119638</xdr:rowOff>
    </xdr:from>
    <xdr:to>
      <xdr:col>81</xdr:col>
      <xdr:colOff>101600</xdr:colOff>
      <xdr:row>98</xdr:row>
      <xdr:rowOff>49788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40915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106449</xdr:rowOff>
    </xdr:from>
    <xdr:to>
      <xdr:col>76</xdr:col>
      <xdr:colOff>165100</xdr:colOff>
      <xdr:row>98</xdr:row>
      <xdr:rowOff>36599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27726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96724</xdr:rowOff>
    </xdr:from>
    <xdr:to>
      <xdr:col>72</xdr:col>
      <xdr:colOff>38100</xdr:colOff>
      <xdr:row>98</xdr:row>
      <xdr:rowOff>26874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18001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116377</xdr:rowOff>
    </xdr:from>
    <xdr:to>
      <xdr:col>67</xdr:col>
      <xdr:colOff>101600</xdr:colOff>
      <xdr:row>98</xdr:row>
      <xdr:rowOff>46527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37654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昨年度と比較し、類似団体平均を上回ったものは衛生費であり、下回ったものは教育費である。その他費目については依然として類似団体平均を下回っている。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総務費は依然として類似団体平均を下回っているが、昨年度と比較し、増加している。主な要因は、応援寄附事業の事業費増加である。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衛生費は前年度比較で類似団体平均を上回った。前年度と比較して増加した主な要因は、火葬場整備事業の事業費の大幅な増加である。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土木費は依然として類似団体平均を上回っている。前年度と比較して増加した主な要因は、市営住宅建設事業の事業費増加である。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教育費は前年度比較で類似団体平均を下回った。前年度と比較して減少した主な要因は、学校給食共同調理場運営事業の工事費減少である。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実質単年度収支は、令和２年度以降は黒字を継続できている。財政調整基金残高の標準財政規模比は、前年度と比較すると減少した。主な要因は、財政調整基金を取り崩したことにより、財政調整基金残高が減少したことが挙げられる。</a:t>
          </a:r>
        </a:p>
        <a:p>
          <a:r>
            <a:rPr kumimoji="1" lang="ja-JP" altLang="en-US" sz="1200">
              <a:solidFill>
                <a:sysClr val="windowText" lastClr="000000"/>
              </a:solidFill>
              <a:latin typeface="ＭＳ ゴシック" pitchFamily="49" charset="-128"/>
              <a:ea typeface="ＭＳ ゴシック" pitchFamily="49" charset="-128"/>
            </a:rPr>
            <a:t>今後も、単年度の収支に応じた予算編成ができるよう財政運営の適正化に努め、自然災害発生等の緊急的な財源不足に備えるために、財政調整基金残高の標準財政規模比</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％程度を維持していく。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令和６年度も実質赤字となった会計はなかった。しかし、下水道事業、介護保険特別会計等は、一般会計からの繰出金に依存している状況が続いている。</a:t>
          </a:r>
        </a:p>
        <a:p>
          <a:r>
            <a:rPr kumimoji="1" lang="ja-JP" altLang="en-US" sz="1400">
              <a:latin typeface="ＭＳ ゴシック" pitchFamily="49" charset="-128"/>
              <a:ea typeface="ＭＳ ゴシック" pitchFamily="49" charset="-128"/>
            </a:rPr>
            <a:t>普通会計だけでなく、特別会計、事業会計における事業の見直しや受益者負担の適正化を行い、市全体として経営が健全なものとなるよう努める。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25580735</v>
      </c>
      <c r="BO4" s="449"/>
      <c r="BP4" s="449"/>
      <c r="BQ4" s="449"/>
      <c r="BR4" s="449"/>
      <c r="BS4" s="449"/>
      <c r="BT4" s="449"/>
      <c r="BU4" s="450"/>
      <c r="BV4" s="448">
        <v>24771077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5.3</v>
      </c>
      <c r="CU4" s="589"/>
      <c r="CV4" s="589"/>
      <c r="CW4" s="589"/>
      <c r="CX4" s="589"/>
      <c r="CY4" s="589"/>
      <c r="CZ4" s="589"/>
      <c r="DA4" s="590"/>
      <c r="DB4" s="588">
        <v>5.4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24839506</v>
      </c>
      <c r="BO5" s="420"/>
      <c r="BP5" s="420"/>
      <c r="BQ5" s="420"/>
      <c r="BR5" s="420"/>
      <c r="BS5" s="420"/>
      <c r="BT5" s="420"/>
      <c r="BU5" s="421"/>
      <c r="BV5" s="419">
        <v>24057486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87.4</v>
      </c>
      <c r="CU5" s="417"/>
      <c r="CV5" s="417"/>
      <c r="CW5" s="417"/>
      <c r="CX5" s="417"/>
      <c r="CY5" s="417"/>
      <c r="CZ5" s="417"/>
      <c r="DA5" s="418"/>
      <c r="DB5" s="416">
        <v>88.9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741229</v>
      </c>
      <c r="BO6" s="420"/>
      <c r="BP6" s="420"/>
      <c r="BQ6" s="420"/>
      <c r="BR6" s="420"/>
      <c r="BS6" s="420"/>
      <c r="BT6" s="420"/>
      <c r="BU6" s="421"/>
      <c r="BV6" s="419">
        <v>713591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87.7</v>
      </c>
      <c r="CU6" s="563"/>
      <c r="CV6" s="563"/>
      <c r="CW6" s="563"/>
      <c r="CX6" s="563"/>
      <c r="CY6" s="563"/>
      <c r="CZ6" s="563"/>
      <c r="DA6" s="564"/>
      <c r="DB6" s="562">
        <v>89.7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117191</v>
      </c>
      <c r="BO7" s="420"/>
      <c r="BP7" s="420"/>
      <c r="BQ7" s="420"/>
      <c r="BR7" s="420"/>
      <c r="BS7" s="420"/>
      <c r="BT7" s="420"/>
      <c r="BU7" s="421"/>
      <c r="BV7" s="419">
        <v>91273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11841346</v>
      </c>
      <c r="CU7" s="420"/>
      <c r="CV7" s="420"/>
      <c r="CW7" s="420"/>
      <c r="CX7" s="420"/>
      <c r="CY7" s="420"/>
      <c r="CZ7" s="420"/>
      <c r="DA7" s="421"/>
      <c r="DB7" s="419">
        <v>11487122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624038</v>
      </c>
      <c r="BO8" s="420"/>
      <c r="BP8" s="420"/>
      <c r="BQ8" s="420"/>
      <c r="BR8" s="420"/>
      <c r="BS8" s="420"/>
      <c r="BT8" s="420"/>
      <c r="BU8" s="421"/>
      <c r="BV8" s="419">
        <v>622318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0.55000000000000004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36048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1720</v>
      </c>
      <c r="BO9" s="420"/>
      <c r="BP9" s="420"/>
      <c r="BQ9" s="420"/>
      <c r="BR9" s="420"/>
      <c r="BS9" s="420"/>
      <c r="BT9" s="420"/>
      <c r="BU9" s="421"/>
      <c r="BV9" s="419">
        <v>-22229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14.3</v>
      </c>
      <c r="CU9" s="417"/>
      <c r="CV9" s="417"/>
      <c r="CW9" s="417"/>
      <c r="CX9" s="417"/>
      <c r="CY9" s="417"/>
      <c r="CZ9" s="417"/>
      <c r="DA9" s="418"/>
      <c r="DB9" s="416">
        <v>15.5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36975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328075</v>
      </c>
      <c r="BO10" s="420"/>
      <c r="BP10" s="420"/>
      <c r="BQ10" s="420"/>
      <c r="BR10" s="420"/>
      <c r="BS10" s="420"/>
      <c r="BT10" s="420"/>
      <c r="BU10" s="421"/>
      <c r="BV10" s="419">
        <v>331156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362567</v>
      </c>
      <c r="BO11" s="420"/>
      <c r="BP11" s="420"/>
      <c r="BQ11" s="420"/>
      <c r="BR11" s="420"/>
      <c r="BS11" s="420"/>
      <c r="BT11" s="420"/>
      <c r="BU11" s="421"/>
      <c r="BV11" s="419">
        <v>360318</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36160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420000</v>
      </c>
      <c r="BO12" s="420"/>
      <c r="BP12" s="420"/>
      <c r="BQ12" s="420"/>
      <c r="BR12" s="420"/>
      <c r="BS12" s="420"/>
      <c r="BT12" s="420"/>
      <c r="BU12" s="421"/>
      <c r="BV12" s="419">
        <v>470000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35350</v>
      </c>
      <c r="S13" s="507"/>
      <c r="T13" s="507"/>
      <c r="U13" s="507"/>
      <c r="V13" s="508"/>
      <c r="W13" s="509" t="s">
        <v>131</v>
      </c>
      <c r="X13" s="405"/>
      <c r="Y13" s="405"/>
      <c r="Z13" s="405"/>
      <c r="AA13" s="405"/>
      <c r="AB13" s="406"/>
      <c r="AC13" s="372">
        <v>1516</v>
      </c>
      <c r="AD13" s="373"/>
      <c r="AE13" s="373"/>
      <c r="AF13" s="373"/>
      <c r="AG13" s="374"/>
      <c r="AH13" s="372">
        <v>1638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272362</v>
      </c>
      <c r="BO13" s="420"/>
      <c r="BP13" s="420"/>
      <c r="BQ13" s="420"/>
      <c r="BR13" s="420"/>
      <c r="BS13" s="420"/>
      <c r="BT13" s="420"/>
      <c r="BU13" s="421"/>
      <c r="BV13" s="419">
        <v>199245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8.6999999999999993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36484</v>
      </c>
      <c r="S14" s="507"/>
      <c r="T14" s="507"/>
      <c r="U14" s="507"/>
      <c r="V14" s="508"/>
      <c r="W14" s="510"/>
      <c r="X14" s="408"/>
      <c r="Y14" s="408"/>
      <c r="Z14" s="408"/>
      <c r="AA14" s="408"/>
      <c r="AB14" s="409"/>
      <c r="AC14" s="499">
        <v>9.1</v>
      </c>
      <c r="AD14" s="500"/>
      <c r="AE14" s="500"/>
      <c r="AF14" s="500"/>
      <c r="AG14" s="501"/>
      <c r="AH14" s="499">
        <v>9.6999999999999993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35.799999999999997</v>
      </c>
      <c r="CU14" s="517"/>
      <c r="CV14" s="517"/>
      <c r="CW14" s="517"/>
      <c r="CX14" s="517"/>
      <c r="CY14" s="517"/>
      <c r="CZ14" s="517"/>
      <c r="DA14" s="518"/>
      <c r="DB14" s="516">
        <v>41.4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35780</v>
      </c>
      <c r="S15" s="507"/>
      <c r="T15" s="507"/>
      <c r="U15" s="507"/>
      <c r="V15" s="508"/>
      <c r="W15" s="509" t="s">
        <v>137</v>
      </c>
      <c r="X15" s="405"/>
      <c r="Y15" s="405"/>
      <c r="Z15" s="405"/>
      <c r="AA15" s="405"/>
      <c r="AB15" s="406"/>
      <c r="AC15" s="372">
        <v>4963</v>
      </c>
      <c r="AD15" s="373"/>
      <c r="AE15" s="373"/>
      <c r="AF15" s="373"/>
      <c r="AG15" s="374"/>
      <c r="AH15" s="372">
        <v>5044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5350496</v>
      </c>
      <c r="BO15" s="449"/>
      <c r="BP15" s="449"/>
      <c r="BQ15" s="449"/>
      <c r="BR15" s="449"/>
      <c r="BS15" s="449"/>
      <c r="BT15" s="449"/>
      <c r="BU15" s="450"/>
      <c r="BV15" s="448">
        <v>5416966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29.9</v>
      </c>
      <c r="AD16" s="500"/>
      <c r="AE16" s="500"/>
      <c r="AF16" s="500"/>
      <c r="AG16" s="501"/>
      <c r="AH16" s="499">
        <v>29.9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10367977</v>
      </c>
      <c r="BO16" s="420"/>
      <c r="BP16" s="420"/>
      <c r="BQ16" s="420"/>
      <c r="BR16" s="420"/>
      <c r="BS16" s="420"/>
      <c r="BT16" s="420"/>
      <c r="BU16" s="421"/>
      <c r="BV16" s="419">
        <v>10068365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10110</v>
      </c>
      <c r="AD17" s="373"/>
      <c r="AE17" s="373"/>
      <c r="AF17" s="373"/>
      <c r="AG17" s="374"/>
      <c r="AH17" s="372">
        <v>10165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6774959</v>
      </c>
      <c r="BO17" s="420"/>
      <c r="BP17" s="420"/>
      <c r="BQ17" s="420"/>
      <c r="BR17" s="420"/>
      <c r="BS17" s="420"/>
      <c r="BT17" s="420"/>
      <c r="BU17" s="421"/>
      <c r="BV17" s="419">
        <v>6866864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125.46</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60.3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10732249</v>
      </c>
      <c r="BO18" s="420"/>
      <c r="BP18" s="420"/>
      <c r="BQ18" s="420"/>
      <c r="BR18" s="420"/>
      <c r="BS18" s="420"/>
      <c r="BT18" s="420"/>
      <c r="BU18" s="421"/>
      <c r="BV18" s="419">
        <v>10279820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287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14726752</v>
      </c>
      <c r="BO19" s="420"/>
      <c r="BP19" s="420"/>
      <c r="BQ19" s="420"/>
      <c r="BR19" s="420"/>
      <c r="BS19" s="420"/>
      <c r="BT19" s="420"/>
      <c r="BU19" s="421"/>
      <c r="BV19" s="419">
        <v>14433845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14068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20934444</v>
      </c>
      <c r="BO22" s="449"/>
      <c r="BP22" s="449"/>
      <c r="BQ22" s="449"/>
      <c r="BR22" s="449"/>
      <c r="BS22" s="449"/>
      <c r="BT22" s="449"/>
      <c r="BU22" s="450"/>
      <c r="BV22" s="448">
        <v>20258263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17566993</v>
      </c>
      <c r="BO23" s="420"/>
      <c r="BP23" s="420"/>
      <c r="BQ23" s="420"/>
      <c r="BR23" s="420"/>
      <c r="BS23" s="420"/>
      <c r="BT23" s="420"/>
      <c r="BU23" s="421"/>
      <c r="BV23" s="419">
        <v>16887450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8800</v>
      </c>
      <c r="R24" s="373"/>
      <c r="S24" s="373"/>
      <c r="T24" s="373"/>
      <c r="U24" s="373"/>
      <c r="V24" s="374"/>
      <c r="W24" s="462"/>
      <c r="X24" s="399"/>
      <c r="Y24" s="400"/>
      <c r="Z24" s="375" t="s">
        <v>162</v>
      </c>
      <c r="AA24" s="376"/>
      <c r="AB24" s="376"/>
      <c r="AC24" s="376"/>
      <c r="AD24" s="376"/>
      <c r="AE24" s="376"/>
      <c r="AF24" s="376"/>
      <c r="AG24" s="377"/>
      <c r="AH24" s="372">
        <v>400</v>
      </c>
      <c r="AI24" s="373"/>
      <c r="AJ24" s="373"/>
      <c r="AK24" s="373"/>
      <c r="AL24" s="374"/>
      <c r="AM24" s="372">
        <v>1183200</v>
      </c>
      <c r="AN24" s="373"/>
      <c r="AO24" s="373"/>
      <c r="AP24" s="373"/>
      <c r="AQ24" s="373"/>
      <c r="AR24" s="374"/>
      <c r="AS24" s="372">
        <v>2958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17285086</v>
      </c>
      <c r="BO24" s="420"/>
      <c r="BP24" s="420"/>
      <c r="BQ24" s="420"/>
      <c r="BR24" s="420"/>
      <c r="BS24" s="420"/>
      <c r="BT24" s="420"/>
      <c r="BU24" s="421"/>
      <c r="BV24" s="419">
        <v>15839830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7200</v>
      </c>
      <c r="R25" s="373"/>
      <c r="S25" s="373"/>
      <c r="T25" s="373"/>
      <c r="U25" s="373"/>
      <c r="V25" s="374"/>
      <c r="W25" s="462"/>
      <c r="X25" s="399"/>
      <c r="Y25" s="400"/>
      <c r="Z25" s="375" t="s">
        <v>165</v>
      </c>
      <c r="AA25" s="376"/>
      <c r="AB25" s="376"/>
      <c r="AC25" s="376"/>
      <c r="AD25" s="376"/>
      <c r="AE25" s="376"/>
      <c r="AF25" s="376"/>
      <c r="AG25" s="377"/>
      <c r="AH25" s="372">
        <v>77</v>
      </c>
      <c r="AI25" s="373"/>
      <c r="AJ25" s="373"/>
      <c r="AK25" s="373"/>
      <c r="AL25" s="374"/>
      <c r="AM25" s="372">
        <v>223146</v>
      </c>
      <c r="AN25" s="373"/>
      <c r="AO25" s="373"/>
      <c r="AP25" s="373"/>
      <c r="AQ25" s="373"/>
      <c r="AR25" s="374"/>
      <c r="AS25" s="372">
        <v>2898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1893405</v>
      </c>
      <c r="BO25" s="449"/>
      <c r="BP25" s="449"/>
      <c r="BQ25" s="449"/>
      <c r="BR25" s="449"/>
      <c r="BS25" s="449"/>
      <c r="BT25" s="449"/>
      <c r="BU25" s="450"/>
      <c r="BV25" s="448">
        <v>1765273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10480</v>
      </c>
      <c r="AN26" s="373"/>
      <c r="AO26" s="373"/>
      <c r="AP26" s="373"/>
      <c r="AQ26" s="373"/>
      <c r="AR26" s="374"/>
      <c r="AS26" s="372">
        <v>2620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4500</v>
      </c>
      <c r="R27" s="373"/>
      <c r="S27" s="373"/>
      <c r="T27" s="373"/>
      <c r="U27" s="373"/>
      <c r="V27" s="374"/>
      <c r="W27" s="462"/>
      <c r="X27" s="399"/>
      <c r="Y27" s="400"/>
      <c r="Z27" s="375" t="s">
        <v>171</v>
      </c>
      <c r="AA27" s="376"/>
      <c r="AB27" s="376"/>
      <c r="AC27" s="376"/>
      <c r="AD27" s="376"/>
      <c r="AE27" s="376"/>
      <c r="AF27" s="376"/>
      <c r="AG27" s="377"/>
      <c r="AH27" s="372">
        <v>25</v>
      </c>
      <c r="AI27" s="373"/>
      <c r="AJ27" s="373"/>
      <c r="AK27" s="373"/>
      <c r="AL27" s="374"/>
      <c r="AM27" s="372">
        <v>72938</v>
      </c>
      <c r="AN27" s="373"/>
      <c r="AO27" s="373"/>
      <c r="AP27" s="373"/>
      <c r="AQ27" s="373"/>
      <c r="AR27" s="374"/>
      <c r="AS27" s="372">
        <v>2918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380000</v>
      </c>
      <c r="BO27" s="454"/>
      <c r="BP27" s="454"/>
      <c r="BQ27" s="454"/>
      <c r="BR27" s="454"/>
      <c r="BS27" s="454"/>
      <c r="BT27" s="454"/>
      <c r="BU27" s="455"/>
      <c r="BV27" s="453">
        <v>380000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3704440</v>
      </c>
      <c r="BO28" s="449"/>
      <c r="BP28" s="449"/>
      <c r="BQ28" s="449"/>
      <c r="BR28" s="449"/>
      <c r="BS28" s="449"/>
      <c r="BT28" s="449"/>
      <c r="BU28" s="450"/>
      <c r="BV28" s="448">
        <v>3796332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3500</v>
      </c>
      <c r="R29" s="373"/>
      <c r="S29" s="373"/>
      <c r="T29" s="373"/>
      <c r="U29" s="373"/>
      <c r="V29" s="374"/>
      <c r="W29" s="463"/>
      <c r="X29" s="464"/>
      <c r="Y29" s="465"/>
      <c r="Z29" s="375" t="s">
        <v>177</v>
      </c>
      <c r="AA29" s="376"/>
      <c r="AB29" s="376"/>
      <c r="AC29" s="376"/>
      <c r="AD29" s="376"/>
      <c r="AE29" s="376"/>
      <c r="AF29" s="376"/>
      <c r="AG29" s="377"/>
      <c r="AH29" s="372">
        <v>425</v>
      </c>
      <c r="AI29" s="373"/>
      <c r="AJ29" s="373"/>
      <c r="AK29" s="373"/>
      <c r="AL29" s="374"/>
      <c r="AM29" s="372">
        <v>1256138</v>
      </c>
      <c r="AN29" s="373"/>
      <c r="AO29" s="373"/>
      <c r="AP29" s="373"/>
      <c r="AQ29" s="373"/>
      <c r="AR29" s="374"/>
      <c r="AS29" s="372">
        <v>2956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184586</v>
      </c>
      <c r="BO29" s="420"/>
      <c r="BP29" s="420"/>
      <c r="BQ29" s="420"/>
      <c r="BR29" s="420"/>
      <c r="BS29" s="420"/>
      <c r="BT29" s="420"/>
      <c r="BU29" s="421"/>
      <c r="BV29" s="419">
        <v>117542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6181379</v>
      </c>
      <c r="BO30" s="454"/>
      <c r="BP30" s="454"/>
      <c r="BQ30" s="454"/>
      <c r="BR30" s="454"/>
      <c r="BS30" s="454"/>
      <c r="BT30" s="454"/>
      <c r="BU30" s="455"/>
      <c r="BV30" s="453">
        <v>5858181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瀬戸内市国民健康保険特別会計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瀬戸内市水道事業会計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IF('各会計、関係団体の財政状況及び健全化判断比率'!B35="","",'各会計、関係団体の財政状況及び健全化判断比率'!B35)</f>
        <v>瀬戸内市土地開発事業特別会計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岡山県広域水道企業団</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（一社)瀬戸内市緑の村公社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瀬戸内市国民健康保険診療施設裳掛診療所特別会計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瀬戸内市病院事業会計</v>
      </c>
      <c r="AP35" s="368"/>
      <c r="AQ35" s="368"/>
      <c r="AR35" s="368"/>
      <c r="AS35" s="368"/>
      <c r="AT35" s="368"/>
      <c r="AU35" s="368"/>
      <c r="AV35" s="368"/>
      <c r="AW35" s="368"/>
      <c r="AX35" s="368"/>
      <c r="AY35" s="368"/>
      <c r="AZ35" s="368"/>
      <c r="BA35" s="368"/>
      <c r="BB35" s="368"/>
      <c r="BC35" s="368"/>
      <c r="BD35" s="169"/>
      <c r="BE35" s="367">
        <f t="shared" ref="BE35:BE43" si="1">IF(BG35="","",BE34+1)</f>
        <v>10</v>
      </c>
      <c r="BF35" s="367"/>
      <c r="BG35" s="368" t="str">
        <f>IF('各会計、関係団体の財政状況及び健全化判断比率'!B36="","",'各会計、関係団体の財政状況及び健全化判断比率'!B36)</f>
        <v>瀬戸内市企業団地造成事業特別会計</v>
      </c>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岡山県後期高齢者医療広域連合一般会計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(一財)瀬戸内市振興公社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瀬戸内市介護保険特別会計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瀬戸内市下水道事業会計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岡山県後期高齢者医療広域連合特別会計</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(一財)牛窓町水産協会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瀬戸内市後期高齢者医療特別会計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岡山県市町村総合事務組合一般会計</v>
      </c>
      <c r="BZ37" s="368"/>
      <c r="CA37" s="368"/>
      <c r="CB37" s="368"/>
      <c r="CC37" s="368"/>
      <c r="CD37" s="368"/>
      <c r="CE37" s="368"/>
      <c r="CF37" s="368"/>
      <c r="CG37" s="368"/>
      <c r="CH37" s="368"/>
      <c r="CI37" s="368"/>
      <c r="CJ37" s="368"/>
      <c r="CK37" s="368"/>
      <c r="CL37" s="368"/>
      <c r="CM37" s="368"/>
      <c r="CN37" s="169"/>
      <c r="CO37" s="367">
        <f t="shared" si="3"/>
        <v>23</v>
      </c>
      <c r="CP37" s="367"/>
      <c r="CQ37" s="368" t="str">
        <f>IF('各会計、関係団体の財政状況及び健全化判断比率'!BS10="","",'各会計、関係団体の財政状況及び健全化判断比率'!BS10)</f>
        <v>(公財)瀬戸内市歴史まちづくり財団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岡山県市町村総合事務組合貸付金特別会計</v>
      </c>
      <c r="BZ38" s="368"/>
      <c r="CA38" s="368"/>
      <c r="CB38" s="368"/>
      <c r="CC38" s="368"/>
      <c r="CD38" s="368"/>
      <c r="CE38" s="368"/>
      <c r="CF38" s="368"/>
      <c r="CG38" s="368"/>
      <c r="CH38" s="368"/>
      <c r="CI38" s="368"/>
      <c r="CJ38" s="368"/>
      <c r="CK38" s="368"/>
      <c r="CL38" s="368"/>
      <c r="CM38" s="368"/>
      <c r="CN38" s="169"/>
      <c r="CO38" s="367">
        <f t="shared" si="3"/>
        <v>24</v>
      </c>
      <c r="CP38" s="367"/>
      <c r="CQ38" s="368" t="str">
        <f>IF('各会計、関係団体の財政状況及び健全化判断比率'!BS11="","",'各会計、関係団体の財政状況及び健全化判断比率'!BS11)</f>
        <v>(有)曙の里おく</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岡山県市町村総合事務組合拠出金事業特別会計</v>
      </c>
      <c r="BZ39" s="368"/>
      <c r="CA39" s="368"/>
      <c r="CB39" s="368"/>
      <c r="CC39" s="368"/>
      <c r="CD39" s="368"/>
      <c r="CE39" s="368"/>
      <c r="CF39" s="368"/>
      <c r="CG39" s="368"/>
      <c r="CH39" s="368"/>
      <c r="CI39" s="368"/>
      <c r="CJ39" s="368"/>
      <c r="CK39" s="368"/>
      <c r="CL39" s="368"/>
      <c r="CM39" s="368"/>
      <c r="CN39" s="169"/>
      <c r="CO39" s="367">
        <f t="shared" si="3"/>
        <v>25</v>
      </c>
      <c r="CP39" s="367"/>
      <c r="CQ39" s="368" t="str">
        <f>IF('各会計、関係団体の財政状況及び健全化判断比率'!BS12="","",'各会計、関係団体の財政状況及び健全化判断比率'!BS12)</f>
        <v>瀬戸内市民電力（株）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岡山県市町村税整理組合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旭東用排水組合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神崎衛生施設組合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ky2hchxdLpU3MPgtSNdCZqgkIQ3WIwSWKXRXC8WjAWNnxgBefC8IZblIhKe4B2mCZMJ2mN0qcDWj7MX+df5og==" saltValue="/yDV7f26KV+/YgM7jMTu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534</v>
      </c>
      <c r="D34" s="1151"/>
      <c r="E34" s="1152"/>
      <c r="F34" s="32">
        <v>7.75</v>
      </c>
      <c r="G34" s="33">
        <v>7.46</v>
      </c>
      <c r="H34" s="33">
        <v>7.14</v>
      </c>
      <c r="I34" s="33">
        <v>7.56</v>
      </c>
      <c r="J34" s="34">
        <v>7.99</v>
      </c>
      <c r="K34" s="22"/>
      <c r="L34" s="22"/>
      <c r="M34" s="22"/>
      <c r="N34" s="22"/>
      <c r="O34" s="22"/>
      <c r="P34" s="22"/>
    </row>
    <row r="35" spans="1:16" ht="39" customHeight="1" x14ac:dyDescent="0.15">
      <c r="A35" s="22"/>
      <c r="B35" s="35"/>
      <c r="C35" s="1145" t="s">
        <v>535</v>
      </c>
      <c r="D35" s="1146"/>
      <c r="E35" s="1147"/>
      <c r="F35" s="36">
        <v>9.49</v>
      </c>
      <c r="G35" s="37">
        <v>10.68</v>
      </c>
      <c r="H35" s="37">
        <v>8.34</v>
      </c>
      <c r="I35" s="37">
        <v>8.6300000000000008</v>
      </c>
      <c r="J35" s="38">
        <v>7.31</v>
      </c>
      <c r="K35" s="22"/>
      <c r="L35" s="22"/>
      <c r="M35" s="22"/>
      <c r="N35" s="22"/>
      <c r="O35" s="22"/>
      <c r="P35" s="22"/>
    </row>
    <row r="36" spans="1:16" ht="39" customHeight="1" x14ac:dyDescent="0.15">
      <c r="A36" s="22"/>
      <c r="B36" s="35"/>
      <c r="C36" s="1145" t="s">
        <v>536</v>
      </c>
      <c r="D36" s="1146"/>
      <c r="E36" s="1147"/>
      <c r="F36" s="36">
        <v>7.9</v>
      </c>
      <c r="G36" s="37">
        <v>5.4</v>
      </c>
      <c r="H36" s="37">
        <v>5.56</v>
      </c>
      <c r="I36" s="37">
        <v>5.41</v>
      </c>
      <c r="J36" s="38">
        <v>5.26</v>
      </c>
      <c r="K36" s="22"/>
      <c r="L36" s="22"/>
      <c r="M36" s="22"/>
      <c r="N36" s="22"/>
      <c r="O36" s="22"/>
      <c r="P36" s="22"/>
    </row>
    <row r="37" spans="1:16" ht="39" customHeight="1" x14ac:dyDescent="0.15">
      <c r="A37" s="22"/>
      <c r="B37" s="35"/>
      <c r="C37" s="1145" t="s">
        <v>537</v>
      </c>
      <c r="D37" s="1146"/>
      <c r="E37" s="1147"/>
      <c r="F37" s="36">
        <v>3.62</v>
      </c>
      <c r="G37" s="37">
        <v>4.57</v>
      </c>
      <c r="H37" s="37">
        <v>4.25</v>
      </c>
      <c r="I37" s="37">
        <v>3.42</v>
      </c>
      <c r="J37" s="38">
        <v>3.21</v>
      </c>
      <c r="K37" s="22"/>
      <c r="L37" s="22"/>
      <c r="M37" s="22"/>
      <c r="N37" s="22"/>
      <c r="O37" s="22"/>
      <c r="P37" s="22"/>
    </row>
    <row r="38" spans="1:16" ht="39" customHeight="1" x14ac:dyDescent="0.15">
      <c r="A38" s="22"/>
      <c r="B38" s="35"/>
      <c r="C38" s="1145" t="s">
        <v>538</v>
      </c>
      <c r="D38" s="1146"/>
      <c r="E38" s="1147"/>
      <c r="F38" s="36">
        <v>1.17</v>
      </c>
      <c r="G38" s="37">
        <v>1.44</v>
      </c>
      <c r="H38" s="37">
        <v>2.14</v>
      </c>
      <c r="I38" s="37">
        <v>1.61</v>
      </c>
      <c r="J38" s="38">
        <v>0.79</v>
      </c>
      <c r="K38" s="22"/>
      <c r="L38" s="22"/>
      <c r="M38" s="22"/>
      <c r="N38" s="22"/>
      <c r="O38" s="22"/>
      <c r="P38" s="22"/>
    </row>
    <row r="39" spans="1:16" ht="39" customHeight="1" x14ac:dyDescent="0.15">
      <c r="A39" s="22"/>
      <c r="B39" s="35"/>
      <c r="C39" s="1145" t="s">
        <v>539</v>
      </c>
      <c r="D39" s="1146"/>
      <c r="E39" s="1147"/>
      <c r="F39" s="36">
        <v>0.26</v>
      </c>
      <c r="G39" s="37">
        <v>0.26</v>
      </c>
      <c r="H39" s="37">
        <v>0.39</v>
      </c>
      <c r="I39" s="37">
        <v>0.39</v>
      </c>
      <c r="J39" s="38">
        <v>0.38</v>
      </c>
      <c r="K39" s="22"/>
      <c r="L39" s="22"/>
      <c r="M39" s="22"/>
      <c r="N39" s="22"/>
      <c r="O39" s="22"/>
      <c r="P39" s="22"/>
    </row>
    <row r="40" spans="1:16" ht="39" customHeight="1" x14ac:dyDescent="0.15">
      <c r="A40" s="22"/>
      <c r="B40" s="35"/>
      <c r="C40" s="1145" t="s">
        <v>540</v>
      </c>
      <c r="D40" s="1146"/>
      <c r="E40" s="1147"/>
      <c r="F40" s="36">
        <v>0</v>
      </c>
      <c r="G40" s="37">
        <v>0</v>
      </c>
      <c r="H40" s="37">
        <v>0</v>
      </c>
      <c r="I40" s="37">
        <v>0.12</v>
      </c>
      <c r="J40" s="38">
        <v>0.11</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0.08</v>
      </c>
      <c r="K41" s="22"/>
      <c r="L41" s="22"/>
      <c r="M41" s="22"/>
      <c r="N41" s="22"/>
      <c r="O41" s="22"/>
      <c r="P41" s="22"/>
    </row>
    <row r="42" spans="1:16" ht="39" customHeight="1" x14ac:dyDescent="0.15">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543</v>
      </c>
      <c r="D43" s="1149"/>
      <c r="E43" s="1150"/>
      <c r="F43" s="41">
        <v>0</v>
      </c>
      <c r="G43" s="42">
        <v>0.01</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1I1l9q4YtFC/ZIlKMsN7NhQsAdGlHvgb+m0HW8/Zak5pbRF3xRARGPAQQez7PWCoGGpli6fOQeL9rGISapeg==" saltValue="/YnmqqmoQn3fHF35xdVU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1812</v>
      </c>
      <c r="L45" s="60">
        <v>1830</v>
      </c>
      <c r="M45" s="60">
        <v>1847</v>
      </c>
      <c r="N45" s="60">
        <v>1885</v>
      </c>
      <c r="O45" s="61">
        <v>1757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753</v>
      </c>
      <c r="L48" s="64">
        <v>734</v>
      </c>
      <c r="M48" s="64">
        <v>733</v>
      </c>
      <c r="N48" s="64">
        <v>712</v>
      </c>
      <c r="O48" s="65">
        <v>702</v>
      </c>
      <c r="P48" s="48"/>
      <c r="Q48" s="48"/>
      <c r="R48" s="48"/>
      <c r="S48" s="48"/>
      <c r="T48" s="48"/>
      <c r="U48" s="48"/>
    </row>
    <row r="49" spans="1:21" ht="30.75" customHeight="1" x14ac:dyDescent="0.15">
      <c r="A49" s="48"/>
      <c r="B49" s="1178"/>
      <c r="C49" s="1179"/>
      <c r="D49" s="62"/>
      <c r="E49" s="1155" t="s">
        <v>14</v>
      </c>
      <c r="F49" s="1155"/>
      <c r="G49" s="1155"/>
      <c r="H49" s="1155"/>
      <c r="I49" s="1155"/>
      <c r="J49" s="1156"/>
      <c r="K49" s="63">
        <v>2</v>
      </c>
      <c r="L49" s="64">
        <v>2</v>
      </c>
      <c r="M49" s="64">
        <v>2</v>
      </c>
      <c r="N49" s="64">
        <v>2</v>
      </c>
      <c r="O49" s="65">
        <v>2</v>
      </c>
      <c r="P49" s="48"/>
      <c r="Q49" s="48"/>
      <c r="R49" s="48"/>
      <c r="S49" s="48"/>
      <c r="T49" s="48"/>
      <c r="U49" s="48"/>
    </row>
    <row r="50" spans="1:21" ht="30.75" customHeight="1" x14ac:dyDescent="0.15">
      <c r="A50" s="48"/>
      <c r="B50" s="1178"/>
      <c r="C50" s="1179"/>
      <c r="D50" s="62"/>
      <c r="E50" s="1155" t="s">
        <v>15</v>
      </c>
      <c r="F50" s="1155"/>
      <c r="G50" s="1155"/>
      <c r="H50" s="1155"/>
      <c r="I50" s="1155"/>
      <c r="J50" s="1156"/>
      <c r="K50" s="63">
        <v>15</v>
      </c>
      <c r="L50" s="64">
        <v>13</v>
      </c>
      <c r="M50" s="64">
        <v>6</v>
      </c>
      <c r="N50" s="64">
        <v>3</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1715</v>
      </c>
      <c r="L52" s="64">
        <v>1743</v>
      </c>
      <c r="M52" s="64">
        <v>1731</v>
      </c>
      <c r="N52" s="64">
        <v>1690</v>
      </c>
      <c r="O52" s="65">
        <v>1692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867</v>
      </c>
      <c r="L53" s="69">
        <v>836</v>
      </c>
      <c r="M53" s="69">
        <v>857</v>
      </c>
      <c r="N53" s="69">
        <v>912</v>
      </c>
      <c r="O53" s="70">
        <v>771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3SHFByDSCu4v9BCk7GmWj4Jj3i4W3S7np6Wv8HtCezLpXZoUL9+t4p3E3gibGB+12MC8cA1BqNZj/wYu4yx3Q==" saltValue="wmKcNEGp6j+7N2cUYPLb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17279</v>
      </c>
      <c r="J41" s="344">
        <v>18244</v>
      </c>
      <c r="K41" s="344">
        <v>19390</v>
      </c>
      <c r="L41" s="344">
        <v>20258</v>
      </c>
      <c r="M41" s="345">
        <v>20934</v>
      </c>
    </row>
    <row r="42" spans="2:13" ht="27.75" customHeight="1" x14ac:dyDescent="0.15">
      <c r="B42" s="1186"/>
      <c r="C42" s="1187"/>
      <c r="D42" s="106"/>
      <c r="E42" s="1190" t="s">
        <v>32</v>
      </c>
      <c r="F42" s="1190"/>
      <c r="G42" s="1190"/>
      <c r="H42" s="1191"/>
      <c r="I42" s="346">
        <v>55</v>
      </c>
      <c r="J42" s="347">
        <v>30</v>
      </c>
      <c r="K42" s="347">
        <v>18</v>
      </c>
      <c r="L42" s="347">
        <v>11</v>
      </c>
      <c r="M42" s="348">
        <v>7</v>
      </c>
    </row>
    <row r="43" spans="2:13" ht="27.75" customHeight="1" x14ac:dyDescent="0.15">
      <c r="B43" s="1186"/>
      <c r="C43" s="1187"/>
      <c r="D43" s="106"/>
      <c r="E43" s="1190" t="s">
        <v>33</v>
      </c>
      <c r="F43" s="1190"/>
      <c r="G43" s="1190"/>
      <c r="H43" s="1191"/>
      <c r="I43" s="346">
        <v>15519</v>
      </c>
      <c r="J43" s="347">
        <v>14958</v>
      </c>
      <c r="K43" s="347">
        <v>14777</v>
      </c>
      <c r="L43" s="347">
        <v>15022</v>
      </c>
      <c r="M43" s="348">
        <v>14776</v>
      </c>
    </row>
    <row r="44" spans="2:13" ht="27.75" customHeight="1" x14ac:dyDescent="0.15">
      <c r="B44" s="1186"/>
      <c r="C44" s="1187"/>
      <c r="D44" s="106"/>
      <c r="E44" s="1190" t="s">
        <v>34</v>
      </c>
      <c r="F44" s="1190"/>
      <c r="G44" s="1190"/>
      <c r="H44" s="1191"/>
      <c r="I44" s="346" t="s">
        <v>491</v>
      </c>
      <c r="J44" s="347" t="s">
        <v>491</v>
      </c>
      <c r="K44" s="347" t="s">
        <v>491</v>
      </c>
      <c r="L44" s="347" t="s">
        <v>491</v>
      </c>
      <c r="M44" s="348" t="s">
        <v>491</v>
      </c>
    </row>
    <row r="45" spans="2:13" ht="27.75" customHeight="1" x14ac:dyDescent="0.15">
      <c r="B45" s="1186"/>
      <c r="C45" s="1187"/>
      <c r="D45" s="106"/>
      <c r="E45" s="1190" t="s">
        <v>35</v>
      </c>
      <c r="F45" s="1190"/>
      <c r="G45" s="1190"/>
      <c r="H45" s="1191"/>
      <c r="I45" s="346">
        <v>1393</v>
      </c>
      <c r="J45" s="347">
        <v>1163</v>
      </c>
      <c r="K45" s="347">
        <v>1155</v>
      </c>
      <c r="L45" s="347">
        <v>1291</v>
      </c>
      <c r="M45" s="348">
        <v>1272</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9448</v>
      </c>
      <c r="J50" s="347">
        <v>10410</v>
      </c>
      <c r="K50" s="347">
        <v>9441</v>
      </c>
      <c r="L50" s="347">
        <v>9032</v>
      </c>
      <c r="M50" s="348">
        <v>9422</v>
      </c>
    </row>
    <row r="51" spans="2:13" ht="27.75" customHeight="1" x14ac:dyDescent="0.15">
      <c r="B51" s="1186"/>
      <c r="C51" s="1187"/>
      <c r="D51" s="106"/>
      <c r="E51" s="1190" t="s">
        <v>42</v>
      </c>
      <c r="F51" s="1190"/>
      <c r="G51" s="1190"/>
      <c r="H51" s="1191"/>
      <c r="I51" s="346">
        <v>74</v>
      </c>
      <c r="J51" s="347">
        <v>55</v>
      </c>
      <c r="K51" s="347">
        <v>42</v>
      </c>
      <c r="L51" s="347">
        <v>31</v>
      </c>
      <c r="M51" s="348">
        <v>22</v>
      </c>
    </row>
    <row r="52" spans="2:13" ht="27.75" customHeight="1" x14ac:dyDescent="0.15">
      <c r="B52" s="1188"/>
      <c r="C52" s="1189"/>
      <c r="D52" s="106"/>
      <c r="E52" s="1190" t="s">
        <v>43</v>
      </c>
      <c r="F52" s="1190"/>
      <c r="G52" s="1190"/>
      <c r="H52" s="1191"/>
      <c r="I52" s="346">
        <v>21228</v>
      </c>
      <c r="J52" s="347">
        <v>22053</v>
      </c>
      <c r="K52" s="347">
        <v>22768</v>
      </c>
      <c r="L52" s="347">
        <v>23450</v>
      </c>
      <c r="M52" s="348">
        <v>23903</v>
      </c>
    </row>
    <row r="53" spans="2:13" ht="27.75" customHeight="1" thickBot="1" x14ac:dyDescent="0.2">
      <c r="B53" s="1192" t="s">
        <v>19</v>
      </c>
      <c r="C53" s="1193"/>
      <c r="D53" s="110"/>
      <c r="E53" s="1194" t="s">
        <v>44</v>
      </c>
      <c r="F53" s="1194"/>
      <c r="G53" s="1194"/>
      <c r="H53" s="1195"/>
      <c r="I53" s="349">
        <v>3495</v>
      </c>
      <c r="J53" s="350">
        <v>1878</v>
      </c>
      <c r="K53" s="350">
        <v>3090</v>
      </c>
      <c r="L53" s="350">
        <v>4068</v>
      </c>
      <c r="M53" s="351">
        <v>3643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42pzeGwyZpjoJbbd3mC5iKM6Zf0opV6wp1LO5FbnjtJSxVDvu4rceNg+83hXJ01VjhI/Q+Rzc8qIxMV9vSj0g==" saltValue="HwZxHVMdoJcCDPjh8PjV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3935</v>
      </c>
      <c r="G55" s="352">
        <v>3796</v>
      </c>
      <c r="H55" s="353">
        <v>3704</v>
      </c>
    </row>
    <row r="56" spans="2:8" ht="52.5" customHeight="1" x14ac:dyDescent="0.15">
      <c r="B56" s="122"/>
      <c r="C56" s="1213" t="s">
        <v>47</v>
      </c>
      <c r="D56" s="1213"/>
      <c r="E56" s="1214"/>
      <c r="F56" s="354">
        <v>266</v>
      </c>
      <c r="G56" s="354">
        <v>118</v>
      </c>
      <c r="H56" s="355">
        <v>185</v>
      </c>
    </row>
    <row r="57" spans="2:8" ht="53.25" customHeight="1" x14ac:dyDescent="0.15">
      <c r="B57" s="122"/>
      <c r="C57" s="1215" t="s">
        <v>48</v>
      </c>
      <c r="D57" s="1215"/>
      <c r="E57" s="1216"/>
      <c r="F57" s="356">
        <v>6025</v>
      </c>
      <c r="G57" s="356">
        <v>5858</v>
      </c>
      <c r="H57" s="357">
        <v>6181</v>
      </c>
    </row>
    <row r="58" spans="2:8" ht="45.75" customHeight="1" x14ac:dyDescent="0.15">
      <c r="B58" s="123"/>
      <c r="C58" s="1203" t="s">
        <v>556</v>
      </c>
      <c r="D58" s="1204"/>
      <c r="E58" s="1205"/>
      <c r="F58" s="358">
        <v>1800</v>
      </c>
      <c r="G58" s="358">
        <v>1726</v>
      </c>
      <c r="H58" s="359">
        <v>1647</v>
      </c>
    </row>
    <row r="59" spans="2:8" ht="45.75" customHeight="1" x14ac:dyDescent="0.15">
      <c r="B59" s="123"/>
      <c r="C59" s="1203" t="s">
        <v>557</v>
      </c>
      <c r="D59" s="1204"/>
      <c r="E59" s="1205"/>
      <c r="F59" s="358">
        <v>1235</v>
      </c>
      <c r="G59" s="358">
        <v>1428</v>
      </c>
      <c r="H59" s="359">
        <v>1759</v>
      </c>
    </row>
    <row r="60" spans="2:8" ht="45.75" customHeight="1" x14ac:dyDescent="0.15">
      <c r="B60" s="123"/>
      <c r="C60" s="1203" t="s">
        <v>558</v>
      </c>
      <c r="D60" s="1204"/>
      <c r="E60" s="1205"/>
      <c r="F60" s="358">
        <v>1638</v>
      </c>
      <c r="G60" s="358">
        <v>1336</v>
      </c>
      <c r="H60" s="359">
        <v>1183</v>
      </c>
    </row>
    <row r="61" spans="2:8" ht="45.75" customHeight="1" x14ac:dyDescent="0.15">
      <c r="B61" s="123"/>
      <c r="C61" s="1203" t="s">
        <v>559</v>
      </c>
      <c r="D61" s="1204"/>
      <c r="E61" s="1205"/>
      <c r="F61" s="358">
        <v>677</v>
      </c>
      <c r="G61" s="358">
        <v>714</v>
      </c>
      <c r="H61" s="359">
        <v>944</v>
      </c>
    </row>
    <row r="62" spans="2:8" ht="45.75" customHeight="1" thickBot="1" x14ac:dyDescent="0.2">
      <c r="B62" s="124"/>
      <c r="C62" s="1206" t="s">
        <v>560</v>
      </c>
      <c r="D62" s="1207"/>
      <c r="E62" s="1208"/>
      <c r="F62" s="360">
        <v>508</v>
      </c>
      <c r="G62" s="360">
        <v>496</v>
      </c>
      <c r="H62" s="361">
        <v>496</v>
      </c>
    </row>
    <row r="63" spans="2:8" ht="52.5" customHeight="1" thickBot="1" x14ac:dyDescent="0.2">
      <c r="B63" s="125"/>
      <c r="C63" s="1209" t="s">
        <v>49</v>
      </c>
      <c r="D63" s="1209"/>
      <c r="E63" s="1210"/>
      <c r="F63" s="362">
        <v>10226</v>
      </c>
      <c r="G63" s="362">
        <v>9772</v>
      </c>
      <c r="H63" s="363">
        <v>10070</v>
      </c>
    </row>
    <row r="64" spans="2:8" x14ac:dyDescent="0.15"/>
  </sheetData>
  <sheetProtection algorithmName="SHA-512" hashValue="05H0gCeGCxFpnTM2/pThZhRql4XD9EHOXzk2lJ+CWW9fhahBcuXedT1S2b4sXvAoRWjvquyFoAGFyhYz7H9ZMQ==" saltValue="u1CrxLIyJC/XD58zzbh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100563</v>
      </c>
      <c r="E3" s="144"/>
      <c r="F3" s="145">
        <v>92632</v>
      </c>
      <c r="G3" s="146"/>
      <c r="H3" s="147"/>
    </row>
    <row r="4" spans="1:8" x14ac:dyDescent="0.15">
      <c r="A4" s="148"/>
      <c r="B4" s="149"/>
      <c r="C4" s="150"/>
      <c r="D4" s="151">
        <v>78662</v>
      </c>
      <c r="E4" s="152"/>
      <c r="F4" s="153">
        <v>47978</v>
      </c>
      <c r="G4" s="154"/>
      <c r="H4" s="155"/>
    </row>
    <row r="5" spans="1:8" x14ac:dyDescent="0.15">
      <c r="A5" s="136" t="s">
        <v>523</v>
      </c>
      <c r="B5" s="141"/>
      <c r="C5" s="142"/>
      <c r="D5" s="143">
        <v>124505</v>
      </c>
      <c r="E5" s="144"/>
      <c r="F5" s="145">
        <v>96469</v>
      </c>
      <c r="G5" s="146"/>
      <c r="H5" s="147"/>
    </row>
    <row r="6" spans="1:8" x14ac:dyDescent="0.15">
      <c r="A6" s="148"/>
      <c r="B6" s="149"/>
      <c r="C6" s="150"/>
      <c r="D6" s="151">
        <v>101478</v>
      </c>
      <c r="E6" s="152"/>
      <c r="F6" s="153">
        <v>49775</v>
      </c>
      <c r="G6" s="154"/>
      <c r="H6" s="155"/>
    </row>
    <row r="7" spans="1:8" x14ac:dyDescent="0.15">
      <c r="A7" s="136" t="s">
        <v>524</v>
      </c>
      <c r="B7" s="141"/>
      <c r="C7" s="142"/>
      <c r="D7" s="143">
        <v>157897</v>
      </c>
      <c r="E7" s="144"/>
      <c r="F7" s="145">
        <v>85743</v>
      </c>
      <c r="G7" s="146"/>
      <c r="H7" s="147"/>
    </row>
    <row r="8" spans="1:8" x14ac:dyDescent="0.15">
      <c r="A8" s="148"/>
      <c r="B8" s="149"/>
      <c r="C8" s="150"/>
      <c r="D8" s="151">
        <v>130925</v>
      </c>
      <c r="E8" s="152"/>
      <c r="F8" s="153">
        <v>45231</v>
      </c>
      <c r="G8" s="154"/>
      <c r="H8" s="155"/>
    </row>
    <row r="9" spans="1:8" x14ac:dyDescent="0.15">
      <c r="A9" s="136" t="s">
        <v>525</v>
      </c>
      <c r="B9" s="141"/>
      <c r="C9" s="142"/>
      <c r="D9" s="143">
        <v>130588</v>
      </c>
      <c r="E9" s="144"/>
      <c r="F9" s="145">
        <v>92509</v>
      </c>
      <c r="G9" s="146"/>
      <c r="H9" s="147"/>
    </row>
    <row r="10" spans="1:8" x14ac:dyDescent="0.15">
      <c r="A10" s="148"/>
      <c r="B10" s="149"/>
      <c r="C10" s="150"/>
      <c r="D10" s="151">
        <v>105808</v>
      </c>
      <c r="E10" s="152"/>
      <c r="F10" s="153">
        <v>52274</v>
      </c>
      <c r="G10" s="154"/>
      <c r="H10" s="155"/>
    </row>
    <row r="11" spans="1:8" x14ac:dyDescent="0.15">
      <c r="A11" s="136" t="s">
        <v>526</v>
      </c>
      <c r="B11" s="141"/>
      <c r="C11" s="142"/>
      <c r="D11" s="143">
        <v>129572</v>
      </c>
      <c r="E11" s="144"/>
      <c r="F11" s="145">
        <v>98544</v>
      </c>
      <c r="G11" s="146"/>
      <c r="H11" s="147"/>
    </row>
    <row r="12" spans="1:8" x14ac:dyDescent="0.15">
      <c r="A12" s="148"/>
      <c r="B12" s="149"/>
      <c r="C12" s="156"/>
      <c r="D12" s="151">
        <v>100178</v>
      </c>
      <c r="E12" s="152"/>
      <c r="F12" s="153">
        <v>55816</v>
      </c>
      <c r="G12" s="154"/>
      <c r="H12" s="155"/>
    </row>
    <row r="13" spans="1:8" x14ac:dyDescent="0.15">
      <c r="A13" s="136"/>
      <c r="B13" s="141"/>
      <c r="C13" s="157"/>
      <c r="D13" s="158">
        <v>128625</v>
      </c>
      <c r="E13" s="159"/>
      <c r="F13" s="160">
        <v>93179</v>
      </c>
      <c r="G13" s="161"/>
      <c r="H13" s="147"/>
    </row>
    <row r="14" spans="1:8" x14ac:dyDescent="0.15">
      <c r="A14" s="148"/>
      <c r="B14" s="149"/>
      <c r="C14" s="150"/>
      <c r="D14" s="151">
        <v>103410</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7.91</v>
      </c>
      <c r="C19" s="162">
        <f>ROUND(VALUE(SUBSTITUTE(実質収支比率等に係る経年分析!G$48,"▲","-")),2)</f>
        <v>5.41</v>
      </c>
      <c r="D19" s="162">
        <f>ROUND(VALUE(SUBSTITUTE(実質収支比率等に係る経年分析!H$48,"▲","-")),2)</f>
        <v>5.57</v>
      </c>
      <c r="E19" s="162">
        <f>ROUND(VALUE(SUBSTITUTE(実質収支比率等に係る経年分析!I$48,"▲","-")),2)</f>
        <v>5.42</v>
      </c>
      <c r="F19" s="162">
        <f>ROUND(VALUE(SUBSTITUTE(実質収支比率等に係る経年分析!J$48,"▲","-")),2)</f>
        <v>5.27</v>
      </c>
    </row>
    <row r="20" spans="1:11" x14ac:dyDescent="0.15">
      <c r="A20" s="162" t="s">
        <v>53</v>
      </c>
      <c r="B20" s="162">
        <f>ROUND(VALUE(SUBSTITUTE(実質収支比率等に係る経年分析!F$47,"▲","-")),2)</f>
        <v>33.29</v>
      </c>
      <c r="C20" s="162">
        <f>ROUND(VALUE(SUBSTITUTE(実質収支比率等に係る経年分析!G$47,"▲","-")),2)</f>
        <v>33.76</v>
      </c>
      <c r="D20" s="162">
        <f>ROUND(VALUE(SUBSTITUTE(実質収支比率等に係る経年分析!H$47,"▲","-")),2)</f>
        <v>34</v>
      </c>
      <c r="E20" s="162">
        <f>ROUND(VALUE(SUBSTITUTE(実質収支比率等に係る経年分析!I$47,"▲","-")),2)</f>
        <v>33.049999999999997</v>
      </c>
      <c r="F20" s="162">
        <f>ROUND(VALUE(SUBSTITUTE(実質収支比率等に係る経年分析!J$47,"▲","-")),2)</f>
        <v>31.28</v>
      </c>
    </row>
    <row r="21" spans="1:11" x14ac:dyDescent="0.15">
      <c r="A21" s="162" t="s">
        <v>54</v>
      </c>
      <c r="B21" s="162">
        <f>IF(ISNUMBER(VALUE(SUBSTITUTE(実質収支比率等に係る経年分析!F$49,"▲","-"))),ROUND(VALUE(SUBSTITUTE(実質収支比率等に係る経年分析!F$49,"▲","-")),2),NA())</f>
        <v>3.7</v>
      </c>
      <c r="C21" s="162">
        <f>IF(ISNUMBER(VALUE(SUBSTITUTE(実質収支比率等に係る経年分析!G$49,"▲","-"))),ROUND(VALUE(SUBSTITUTE(実質収支比率等に係る経年分析!G$49,"▲","-")),2),NA())</f>
        <v>6.7</v>
      </c>
      <c r="D21" s="162">
        <f>IF(ISNUMBER(VALUE(SUBSTITUTE(実質収支比率等に係る経年分析!H$49,"▲","-"))),ROUND(VALUE(SUBSTITUTE(実質収支比率等に係る経年分析!H$49,"▲","-")),2),NA())</f>
        <v>4.4000000000000004</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2.2999999999999998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瀬戸内市企業団地造成事業特別会計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0.08</v>
      </c>
    </row>
    <row r="30" spans="1:11" x14ac:dyDescent="0.15">
      <c r="A30" s="163" t="str">
        <f>IF(連結実質赤字比率に係る赤字・黒字の構成分析!C$40="",NA(),連結実質赤字比率に係る赤字・黒字の構成分析!C$40)</f>
        <v>瀬戸内市国民健康保険特別会計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15">
      <c r="A31" s="163" t="str">
        <f>IF(連結実質赤字比率に係る赤字・黒字の構成分析!C$39="",NA(),連結実質赤字比率に係る赤字・黒字の構成分析!C$39)</f>
        <v>瀬戸内市土地開発事業特別会計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15">
      <c r="A32" s="163" t="str">
        <f>IF(連結実質赤字比率に係る赤字・黒字の構成分析!C$38="",NA(),連結実質赤字比率に係る赤字・黒字の構成分析!C$38)</f>
        <v>瀬戸内市介護保険特別会計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2.14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0.79</v>
      </c>
    </row>
    <row r="33" spans="1:16" x14ac:dyDescent="0.15">
      <c r="A33" s="163" t="str">
        <f>IF(連結実質赤字比率に係る赤字・黒字の構成分析!C$37="",NA(),連結実質赤字比率に係る赤字・黒字の構成分析!C$37)</f>
        <v>瀬戸内市下水道事業会計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4.57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3.42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3.21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5.56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5.26</v>
      </c>
    </row>
    <row r="35" spans="1:16" x14ac:dyDescent="0.15">
      <c r="A35" s="163" t="str">
        <f>IF(連結実質赤字比率に係る赤字・黒字の構成分析!C$35="",NA(),連結実質赤字比率に係る赤字・黒字の構成分析!C$35)</f>
        <v>瀬戸内市病院事業会計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9.49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8.6300000000000008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7.31</v>
      </c>
    </row>
    <row r="36" spans="1:16" x14ac:dyDescent="0.15">
      <c r="A36" s="163" t="str">
        <f>IF(連結実質赤字比率に係る赤字・黒字の構成分析!C$34="",NA(),連結実質赤字比率に係る赤字・黒字の構成分析!C$34)</f>
        <v>瀬戸内市水道事業会計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7.75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7.46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7.56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1715</v>
      </c>
      <c r="E42" s="164"/>
      <c r="F42" s="164"/>
      <c r="G42" s="164">
        <f>'実質公債費比率（分子）の構造'!L$52</f>
        <v>1743</v>
      </c>
      <c r="H42" s="164"/>
      <c r="I42" s="164"/>
      <c r="J42" s="164">
        <f>'実質公債費比率（分子）の構造'!M$52</f>
        <v>1731</v>
      </c>
      <c r="K42" s="164"/>
      <c r="L42" s="164"/>
      <c r="M42" s="164">
        <f>'実質公債費比率（分子）の構造'!N$52</f>
        <v>1690</v>
      </c>
      <c r="N42" s="164"/>
      <c r="O42" s="164"/>
      <c r="P42" s="164">
        <f>'実質公債費比率（分子）の構造'!O$52</f>
        <v>1692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15</v>
      </c>
      <c r="C44" s="164"/>
      <c r="D44" s="164"/>
      <c r="E44" s="164">
        <f>'実質公債費比率（分子）の構造'!L$50</f>
        <v>13</v>
      </c>
      <c r="F44" s="164"/>
      <c r="G44" s="164"/>
      <c r="H44" s="164">
        <f>'実質公債費比率（分子）の構造'!M$50</f>
        <v>6</v>
      </c>
      <c r="I44" s="164"/>
      <c r="J44" s="164"/>
      <c r="K44" s="164">
        <f>'実質公債費比率（分子）の構造'!N$50</f>
        <v>3</v>
      </c>
      <c r="L44" s="164"/>
      <c r="M44" s="164"/>
      <c r="N44" s="164">
        <f>'実質公債費比率（分子）の構造'!O$50</f>
        <v>2</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2</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753</v>
      </c>
      <c r="C46" s="164"/>
      <c r="D46" s="164"/>
      <c r="E46" s="164">
        <f>'実質公債費比率（分子）の構造'!L$48</f>
        <v>734</v>
      </c>
      <c r="F46" s="164"/>
      <c r="G46" s="164"/>
      <c r="H46" s="164">
        <f>'実質公債費比率（分子）の構造'!M$48</f>
        <v>733</v>
      </c>
      <c r="I46" s="164"/>
      <c r="J46" s="164"/>
      <c r="K46" s="164">
        <f>'実質公債費比率（分子）の構造'!N$48</f>
        <v>712</v>
      </c>
      <c r="L46" s="164"/>
      <c r="M46" s="164"/>
      <c r="N46" s="164">
        <f>'実質公債費比率（分子）の構造'!O$48</f>
        <v>702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1812</v>
      </c>
      <c r="C49" s="164"/>
      <c r="D49" s="164"/>
      <c r="E49" s="164">
        <f>'実質公債費比率（分子）の構造'!L$45</f>
        <v>1830</v>
      </c>
      <c r="F49" s="164"/>
      <c r="G49" s="164"/>
      <c r="H49" s="164">
        <f>'実質公債費比率（分子）の構造'!M$45</f>
        <v>1847</v>
      </c>
      <c r="I49" s="164"/>
      <c r="J49" s="164"/>
      <c r="K49" s="164">
        <f>'実質公債費比率（分子）の構造'!N$45</f>
        <v>1885</v>
      </c>
      <c r="L49" s="164"/>
      <c r="M49" s="164"/>
      <c r="N49" s="164">
        <f>'実質公債費比率（分子）の構造'!O$45</f>
        <v>1757</v>
      </c>
      <c r="O49" s="164"/>
      <c r="P49" s="164"/>
    </row>
    <row r="50" spans="1:16" x14ac:dyDescent="0.15">
      <c r="A50" s="164" t="s">
        <v>67</v>
      </c>
      <c r="B50" s="164" t="e">
        <f>NA()</f>
        <v>#N/A</v>
      </c>
      <c r="C50" s="164">
        <f>IF(ISNUMBER('実質公債費比率（分子）の構造'!K$53),'実質公債費比率（分子）の構造'!K$53,NA())</f>
        <v>867</v>
      </c>
      <c r="D50" s="164" t="e">
        <f>NA()</f>
        <v>#N/A</v>
      </c>
      <c r="E50" s="164" t="e">
        <f>NA()</f>
        <v>#N/A</v>
      </c>
      <c r="F50" s="164">
        <f>IF(ISNUMBER('実質公債費比率（分子）の構造'!L$53),'実質公債費比率（分子）の構造'!L$53,NA())</f>
        <v>836</v>
      </c>
      <c r="G50" s="164" t="e">
        <f>NA()</f>
        <v>#N/A</v>
      </c>
      <c r="H50" s="164" t="e">
        <f>NA()</f>
        <v>#N/A</v>
      </c>
      <c r="I50" s="164">
        <f>IF(ISNUMBER('実質公債費比率（分子）の構造'!M$53),'実質公債費比率（分子）の構造'!M$53,NA())</f>
        <v>857</v>
      </c>
      <c r="J50" s="164" t="e">
        <f>NA()</f>
        <v>#N/A</v>
      </c>
      <c r="K50" s="164" t="e">
        <f>NA()</f>
        <v>#N/A</v>
      </c>
      <c r="L50" s="164">
        <f>IF(ISNUMBER('実質公債費比率（分子）の構造'!N$53),'実質公債費比率（分子）の構造'!N$53,NA())</f>
        <v>912</v>
      </c>
      <c r="M50" s="164" t="e">
        <f>NA()</f>
        <v>#N/A</v>
      </c>
      <c r="N50" s="164" t="e">
        <f>NA()</f>
        <v>#N/A</v>
      </c>
      <c r="O50" s="164">
        <f>IF(ISNUMBER('実質公債費比率（分子）の構造'!O$53),'実質公債費比率（分子）の構造'!O$53,NA())</f>
        <v>771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21228</v>
      </c>
      <c r="E56" s="163"/>
      <c r="F56" s="163"/>
      <c r="G56" s="163">
        <f>'将来負担比率（分子）の構造'!J$52</f>
        <v>22053</v>
      </c>
      <c r="H56" s="163"/>
      <c r="I56" s="163"/>
      <c r="J56" s="163">
        <f>'将来負担比率（分子）の構造'!K$52</f>
        <v>22768</v>
      </c>
      <c r="K56" s="163"/>
      <c r="L56" s="163"/>
      <c r="M56" s="163">
        <f>'将来負担比率（分子）の構造'!L$52</f>
        <v>23450</v>
      </c>
      <c r="N56" s="163"/>
      <c r="O56" s="163"/>
      <c r="P56" s="163">
        <f>'将来負担比率（分子）の構造'!M$52</f>
        <v>23903</v>
      </c>
    </row>
    <row r="57" spans="1:16" x14ac:dyDescent="0.15">
      <c r="A57" s="163" t="s">
        <v>42</v>
      </c>
      <c r="B57" s="163"/>
      <c r="C57" s="163"/>
      <c r="D57" s="163">
        <f>'将来負担比率（分子）の構造'!I$51</f>
        <v>74</v>
      </c>
      <c r="E57" s="163"/>
      <c r="F57" s="163"/>
      <c r="G57" s="163">
        <f>'将来負担比率（分子）の構造'!J$51</f>
        <v>55</v>
      </c>
      <c r="H57" s="163"/>
      <c r="I57" s="163"/>
      <c r="J57" s="163">
        <f>'将来負担比率（分子）の構造'!K$51</f>
        <v>42</v>
      </c>
      <c r="K57" s="163"/>
      <c r="L57" s="163"/>
      <c r="M57" s="163">
        <f>'将来負担比率（分子）の構造'!L$51</f>
        <v>31</v>
      </c>
      <c r="N57" s="163"/>
      <c r="O57" s="163"/>
      <c r="P57" s="163">
        <f>'将来負担比率（分子）の構造'!M$51</f>
        <v>22</v>
      </c>
    </row>
    <row r="58" spans="1:16" x14ac:dyDescent="0.15">
      <c r="A58" s="163" t="s">
        <v>41</v>
      </c>
      <c r="B58" s="163"/>
      <c r="C58" s="163"/>
      <c r="D58" s="163">
        <f>'将来負担比率（分子）の構造'!I$50</f>
        <v>9448</v>
      </c>
      <c r="E58" s="163"/>
      <c r="F58" s="163"/>
      <c r="G58" s="163">
        <f>'将来負担比率（分子）の構造'!J$50</f>
        <v>10410</v>
      </c>
      <c r="H58" s="163"/>
      <c r="I58" s="163"/>
      <c r="J58" s="163">
        <f>'将来負担比率（分子）の構造'!K$50</f>
        <v>9441</v>
      </c>
      <c r="K58" s="163"/>
      <c r="L58" s="163"/>
      <c r="M58" s="163">
        <f>'将来負担比率（分子）の構造'!L$50</f>
        <v>9032</v>
      </c>
      <c r="N58" s="163"/>
      <c r="O58" s="163"/>
      <c r="P58" s="163">
        <f>'将来負担比率（分子）の構造'!M$50</f>
        <v>9422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1393</v>
      </c>
      <c r="C62" s="163"/>
      <c r="D62" s="163"/>
      <c r="E62" s="163">
        <f>'将来負担比率（分子）の構造'!J$45</f>
        <v>1163</v>
      </c>
      <c r="F62" s="163"/>
      <c r="G62" s="163"/>
      <c r="H62" s="163">
        <f>'将来負担比率（分子）の構造'!K$45</f>
        <v>1155</v>
      </c>
      <c r="I62" s="163"/>
      <c r="J62" s="163"/>
      <c r="K62" s="163">
        <f>'将来負担比率（分子）の構造'!L$45</f>
        <v>1291</v>
      </c>
      <c r="L62" s="163"/>
      <c r="M62" s="163"/>
      <c r="N62" s="163">
        <f>'将来負担比率（分子）の構造'!M$45</f>
        <v>1272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15519</v>
      </c>
      <c r="C64" s="163"/>
      <c r="D64" s="163"/>
      <c r="E64" s="163">
        <f>'将来負担比率（分子）の構造'!J$43</f>
        <v>14958</v>
      </c>
      <c r="F64" s="163"/>
      <c r="G64" s="163"/>
      <c r="H64" s="163">
        <f>'将来負担比率（分子）の構造'!K$43</f>
        <v>14777</v>
      </c>
      <c r="I64" s="163"/>
      <c r="J64" s="163"/>
      <c r="K64" s="163">
        <f>'将来負担比率（分子）の構造'!L$43</f>
        <v>15022</v>
      </c>
      <c r="L64" s="163"/>
      <c r="M64" s="163"/>
      <c r="N64" s="163">
        <f>'将来負担比率（分子）の構造'!M$43</f>
        <v>14776</v>
      </c>
      <c r="O64" s="163"/>
      <c r="P64" s="163"/>
    </row>
    <row r="65" spans="1:16" x14ac:dyDescent="0.15">
      <c r="A65" s="163" t="s">
        <v>32</v>
      </c>
      <c r="B65" s="163">
        <f>'将来負担比率（分子）の構造'!I$42</f>
        <v>55</v>
      </c>
      <c r="C65" s="163"/>
      <c r="D65" s="163"/>
      <c r="E65" s="163">
        <f>'将来負担比率（分子）の構造'!J$42</f>
        <v>30</v>
      </c>
      <c r="F65" s="163"/>
      <c r="G65" s="163"/>
      <c r="H65" s="163">
        <f>'将来負担比率（分子）の構造'!K$42</f>
        <v>18</v>
      </c>
      <c r="I65" s="163"/>
      <c r="J65" s="163"/>
      <c r="K65" s="163">
        <f>'将来負担比率（分子）の構造'!L$42</f>
        <v>11</v>
      </c>
      <c r="L65" s="163"/>
      <c r="M65" s="163"/>
      <c r="N65" s="163">
        <f>'将来負担比率（分子）の構造'!M$42</f>
        <v>7</v>
      </c>
      <c r="O65" s="163"/>
      <c r="P65" s="163"/>
    </row>
    <row r="66" spans="1:16" x14ac:dyDescent="0.15">
      <c r="A66" s="163" t="s">
        <v>31</v>
      </c>
      <c r="B66" s="163">
        <f>'将来負担比率（分子）の構造'!I$41</f>
        <v>17279</v>
      </c>
      <c r="C66" s="163"/>
      <c r="D66" s="163"/>
      <c r="E66" s="163">
        <f>'将来負担比率（分子）の構造'!J$41</f>
        <v>18244</v>
      </c>
      <c r="F66" s="163"/>
      <c r="G66" s="163"/>
      <c r="H66" s="163">
        <f>'将来負担比率（分子）の構造'!K$41</f>
        <v>19390</v>
      </c>
      <c r="I66" s="163"/>
      <c r="J66" s="163"/>
      <c r="K66" s="163">
        <f>'将来負担比率（分子）の構造'!L$41</f>
        <v>20258</v>
      </c>
      <c r="L66" s="163"/>
      <c r="M66" s="163"/>
      <c r="N66" s="163">
        <f>'将来負担比率（分子）の構造'!M$41</f>
        <v>20934</v>
      </c>
      <c r="O66" s="163"/>
      <c r="P66" s="163"/>
    </row>
    <row r="67" spans="1:16" x14ac:dyDescent="0.15">
      <c r="A67" s="163" t="s">
        <v>71</v>
      </c>
      <c r="B67" s="163" t="e">
        <f>NA()</f>
        <v>#N/A</v>
      </c>
      <c r="C67" s="163">
        <f>IF(ISNUMBER('将来負担比率（分子）の構造'!I$53), IF('将来負担比率（分子）の構造'!I$53 &lt; 0, 0, '将来負担比率（分子）の構造'!I$53), NA())</f>
        <v>3495</v>
      </c>
      <c r="D67" s="163" t="e">
        <f>NA()</f>
        <v>#N/A</v>
      </c>
      <c r="E67" s="163" t="e">
        <f>NA()</f>
        <v>#N/A</v>
      </c>
      <c r="F67" s="163">
        <f>IF(ISNUMBER('将来負担比率（分子）の構造'!J$53), IF('将来負担比率（分子）の構造'!J$53 &lt; 0, 0, '将来負担比率（分子）の構造'!J$53), NA())</f>
        <v>1878</v>
      </c>
      <c r="G67" s="163" t="e">
        <f>NA()</f>
        <v>#N/A</v>
      </c>
      <c r="H67" s="163" t="e">
        <f>NA()</f>
        <v>#N/A</v>
      </c>
      <c r="I67" s="163">
        <f>IF(ISNUMBER('将来負担比率（分子）の構造'!K$53), IF('将来負担比率（分子）の構造'!K$53 &lt; 0, 0, '将来負担比率（分子）の構造'!K$53), NA())</f>
        <v>3090</v>
      </c>
      <c r="J67" s="163" t="e">
        <f>NA()</f>
        <v>#N/A</v>
      </c>
      <c r="K67" s="163" t="e">
        <f>NA()</f>
        <v>#N/A</v>
      </c>
      <c r="L67" s="163">
        <f>IF(ISNUMBER('将来負担比率（分子）の構造'!L$53), IF('将来負担比率（分子）の構造'!L$53 &lt; 0, 0, '将来負担比率（分子）の構造'!L$53), NA())</f>
        <v>4068</v>
      </c>
      <c r="M67" s="163" t="e">
        <f>NA()</f>
        <v>#N/A</v>
      </c>
      <c r="N67" s="163" t="e">
        <f>NA()</f>
        <v>#N/A</v>
      </c>
      <c r="O67" s="163">
        <f>IF(ISNUMBER('将来負担比率（分子）の構造'!M$53), IF('将来負担比率（分子）の構造'!M$53 &lt; 0, 0, '将来負担比率（分子）の構造'!M$53), NA())</f>
        <v>3643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3935</v>
      </c>
      <c r="C72" s="167">
        <f>基金残高に係る経年分析!G55</f>
        <v>3796</v>
      </c>
      <c r="D72" s="167">
        <f>基金残高に係る経年分析!H55</f>
        <v>3704</v>
      </c>
    </row>
    <row r="73" spans="1:16" x14ac:dyDescent="0.15">
      <c r="A73" s="166" t="s">
        <v>74</v>
      </c>
      <c r="B73" s="167">
        <f>基金残高に係る経年分析!F56</f>
        <v>266</v>
      </c>
      <c r="C73" s="167">
        <f>基金残高に係る経年分析!G56</f>
        <v>118</v>
      </c>
      <c r="D73" s="167">
        <f>基金残高に係る経年分析!H56</f>
        <v>185</v>
      </c>
    </row>
    <row r="74" spans="1:16" x14ac:dyDescent="0.15">
      <c r="A74" s="166" t="s">
        <v>75</v>
      </c>
      <c r="B74" s="167">
        <f>基金残高に係る経年分析!F57</f>
        <v>6025</v>
      </c>
      <c r="C74" s="167">
        <f>基金残高に係る経年分析!G57</f>
        <v>5858</v>
      </c>
      <c r="D74" s="167">
        <f>基金残高に係る経年分析!H57</f>
        <v>6181</v>
      </c>
    </row>
  </sheetData>
  <sheetProtection algorithmName="SHA-512" hashValue="OvgKeH800LD97Ngvbc3QJe1O+6BfjHfaFFASlyFHhp6vKVKJV1YwZb9+Nhk46BYdPC0B86XbK+BupBCW7aclBQ==" saltValue="2xMTr3M+Y8CLOIZEdaaqP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5628395</v>
      </c>
      <c r="S5" s="677"/>
      <c r="T5" s="677"/>
      <c r="U5" s="677"/>
      <c r="V5" s="677"/>
      <c r="W5" s="677"/>
      <c r="X5" s="677"/>
      <c r="Y5" s="702"/>
      <c r="Z5" s="715">
        <v>22</v>
      </c>
      <c r="AA5" s="715"/>
      <c r="AB5" s="715"/>
      <c r="AC5" s="715"/>
      <c r="AD5" s="716">
        <v>5628395</v>
      </c>
      <c r="AE5" s="716"/>
      <c r="AF5" s="716"/>
      <c r="AG5" s="716"/>
      <c r="AH5" s="716"/>
      <c r="AI5" s="716"/>
      <c r="AJ5" s="716"/>
      <c r="AK5" s="716"/>
      <c r="AL5" s="703">
        <v>46</v>
      </c>
      <c r="AM5" s="685"/>
      <c r="AN5" s="685"/>
      <c r="AO5" s="704"/>
      <c r="AP5" s="679" t="s">
        <v>216</v>
      </c>
      <c r="AQ5" s="680"/>
      <c r="AR5" s="680"/>
      <c r="AS5" s="680"/>
      <c r="AT5" s="680"/>
      <c r="AU5" s="680"/>
      <c r="AV5" s="680"/>
      <c r="AW5" s="680"/>
      <c r="AX5" s="680"/>
      <c r="AY5" s="680"/>
      <c r="AZ5" s="680"/>
      <c r="BA5" s="680"/>
      <c r="BB5" s="680"/>
      <c r="BC5" s="680"/>
      <c r="BD5" s="680"/>
      <c r="BE5" s="680"/>
      <c r="BF5" s="681"/>
      <c r="BG5" s="621">
        <v>5628067</v>
      </c>
      <c r="BH5" s="622"/>
      <c r="BI5" s="622"/>
      <c r="BJ5" s="622"/>
      <c r="BK5" s="622"/>
      <c r="BL5" s="622"/>
      <c r="BM5" s="622"/>
      <c r="BN5" s="623"/>
      <c r="BO5" s="659">
        <v>100</v>
      </c>
      <c r="BP5" s="659"/>
      <c r="BQ5" s="659"/>
      <c r="BR5" s="659"/>
      <c r="BS5" s="660">
        <v>95479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167532</v>
      </c>
      <c r="S6" s="622"/>
      <c r="T6" s="622"/>
      <c r="U6" s="622"/>
      <c r="V6" s="622"/>
      <c r="W6" s="622"/>
      <c r="X6" s="622"/>
      <c r="Y6" s="623"/>
      <c r="Z6" s="659">
        <v>0.7</v>
      </c>
      <c r="AA6" s="659"/>
      <c r="AB6" s="659"/>
      <c r="AC6" s="659"/>
      <c r="AD6" s="660">
        <v>167532</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5628067</v>
      </c>
      <c r="BH6" s="622"/>
      <c r="BI6" s="622"/>
      <c r="BJ6" s="622"/>
      <c r="BK6" s="622"/>
      <c r="BL6" s="622"/>
      <c r="BM6" s="622"/>
      <c r="BN6" s="623"/>
      <c r="BO6" s="659">
        <v>100</v>
      </c>
      <c r="BP6" s="659"/>
      <c r="BQ6" s="659"/>
      <c r="BR6" s="659"/>
      <c r="BS6" s="660">
        <v>95479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169041</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169041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2340</v>
      </c>
      <c r="S7" s="622"/>
      <c r="T7" s="622"/>
      <c r="U7" s="622"/>
      <c r="V7" s="622"/>
      <c r="W7" s="622"/>
      <c r="X7" s="622"/>
      <c r="Y7" s="623"/>
      <c r="Z7" s="659">
        <v>0</v>
      </c>
      <c r="AA7" s="659"/>
      <c r="AB7" s="659"/>
      <c r="AC7" s="659"/>
      <c r="AD7" s="660">
        <v>2340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1924537</v>
      </c>
      <c r="BH7" s="622"/>
      <c r="BI7" s="622"/>
      <c r="BJ7" s="622"/>
      <c r="BK7" s="622"/>
      <c r="BL7" s="622"/>
      <c r="BM7" s="622"/>
      <c r="BN7" s="623"/>
      <c r="BO7" s="659">
        <v>34.200000000000003</v>
      </c>
      <c r="BP7" s="659"/>
      <c r="BQ7" s="659"/>
      <c r="BR7" s="659"/>
      <c r="BS7" s="660">
        <v>95479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4604177</v>
      </c>
      <c r="CS7" s="622"/>
      <c r="CT7" s="622"/>
      <c r="CU7" s="622"/>
      <c r="CV7" s="622"/>
      <c r="CW7" s="622"/>
      <c r="CX7" s="622"/>
      <c r="CY7" s="623"/>
      <c r="CZ7" s="659">
        <v>18.5</v>
      </c>
      <c r="DA7" s="659"/>
      <c r="DB7" s="659"/>
      <c r="DC7" s="659"/>
      <c r="DD7" s="627">
        <v>545164</v>
      </c>
      <c r="DE7" s="622"/>
      <c r="DF7" s="622"/>
      <c r="DG7" s="622"/>
      <c r="DH7" s="622"/>
      <c r="DI7" s="622"/>
      <c r="DJ7" s="622"/>
      <c r="DK7" s="622"/>
      <c r="DL7" s="622"/>
      <c r="DM7" s="622"/>
      <c r="DN7" s="622"/>
      <c r="DO7" s="622"/>
      <c r="DP7" s="623"/>
      <c r="DQ7" s="627">
        <v>1760013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32582</v>
      </c>
      <c r="S8" s="622"/>
      <c r="T8" s="622"/>
      <c r="U8" s="622"/>
      <c r="V8" s="622"/>
      <c r="W8" s="622"/>
      <c r="X8" s="622"/>
      <c r="Y8" s="623"/>
      <c r="Z8" s="659">
        <v>0.1</v>
      </c>
      <c r="AA8" s="659"/>
      <c r="AB8" s="659"/>
      <c r="AC8" s="659"/>
      <c r="AD8" s="660">
        <v>32582</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58848</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7340848</v>
      </c>
      <c r="CS8" s="622"/>
      <c r="CT8" s="622"/>
      <c r="CU8" s="622"/>
      <c r="CV8" s="622"/>
      <c r="CW8" s="622"/>
      <c r="CX8" s="622"/>
      <c r="CY8" s="623"/>
      <c r="CZ8" s="659">
        <v>29.6</v>
      </c>
      <c r="DA8" s="659"/>
      <c r="DB8" s="659"/>
      <c r="DC8" s="659"/>
      <c r="DD8" s="627">
        <v>88646</v>
      </c>
      <c r="DE8" s="622"/>
      <c r="DF8" s="622"/>
      <c r="DG8" s="622"/>
      <c r="DH8" s="622"/>
      <c r="DI8" s="622"/>
      <c r="DJ8" s="622"/>
      <c r="DK8" s="622"/>
      <c r="DL8" s="622"/>
      <c r="DM8" s="622"/>
      <c r="DN8" s="622"/>
      <c r="DO8" s="622"/>
      <c r="DP8" s="623"/>
      <c r="DQ8" s="627">
        <v>4157735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53004</v>
      </c>
      <c r="S9" s="622"/>
      <c r="T9" s="622"/>
      <c r="U9" s="622"/>
      <c r="V9" s="622"/>
      <c r="W9" s="622"/>
      <c r="X9" s="622"/>
      <c r="Y9" s="623"/>
      <c r="Z9" s="659">
        <v>0.2</v>
      </c>
      <c r="AA9" s="659"/>
      <c r="AB9" s="659"/>
      <c r="AC9" s="659"/>
      <c r="AD9" s="660">
        <v>53004</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1434866</v>
      </c>
      <c r="BH9" s="622"/>
      <c r="BI9" s="622"/>
      <c r="BJ9" s="622"/>
      <c r="BK9" s="622"/>
      <c r="BL9" s="622"/>
      <c r="BM9" s="622"/>
      <c r="BN9" s="623"/>
      <c r="BO9" s="659">
        <v>25.5</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3216595</v>
      </c>
      <c r="CS9" s="622"/>
      <c r="CT9" s="622"/>
      <c r="CU9" s="622"/>
      <c r="CV9" s="622"/>
      <c r="CW9" s="622"/>
      <c r="CX9" s="622"/>
      <c r="CY9" s="623"/>
      <c r="CZ9" s="659">
        <v>12.9</v>
      </c>
      <c r="DA9" s="659"/>
      <c r="DB9" s="659"/>
      <c r="DC9" s="659"/>
      <c r="DD9" s="627">
        <v>1733122</v>
      </c>
      <c r="DE9" s="622"/>
      <c r="DF9" s="622"/>
      <c r="DG9" s="622"/>
      <c r="DH9" s="622"/>
      <c r="DI9" s="622"/>
      <c r="DJ9" s="622"/>
      <c r="DK9" s="622"/>
      <c r="DL9" s="622"/>
      <c r="DM9" s="622"/>
      <c r="DN9" s="622"/>
      <c r="DO9" s="622"/>
      <c r="DP9" s="623"/>
      <c r="DQ9" s="627">
        <v>1369495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95114</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19000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979349</v>
      </c>
      <c r="S11" s="622"/>
      <c r="T11" s="622"/>
      <c r="U11" s="622"/>
      <c r="V11" s="622"/>
      <c r="W11" s="622"/>
      <c r="X11" s="622"/>
      <c r="Y11" s="623"/>
      <c r="Z11" s="624">
        <v>3.8</v>
      </c>
      <c r="AA11" s="625"/>
      <c r="AB11" s="625"/>
      <c r="AC11" s="626"/>
      <c r="AD11" s="627">
        <v>979349</v>
      </c>
      <c r="AE11" s="622"/>
      <c r="AF11" s="622"/>
      <c r="AG11" s="622"/>
      <c r="AH11" s="622"/>
      <c r="AI11" s="622"/>
      <c r="AJ11" s="622"/>
      <c r="AK11" s="623"/>
      <c r="AL11" s="624">
        <v>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335709</v>
      </c>
      <c r="BH11" s="622"/>
      <c r="BI11" s="622"/>
      <c r="BJ11" s="622"/>
      <c r="BK11" s="622"/>
      <c r="BL11" s="622"/>
      <c r="BM11" s="622"/>
      <c r="BN11" s="623"/>
      <c r="BO11" s="659">
        <v>6</v>
      </c>
      <c r="BP11" s="659"/>
      <c r="BQ11" s="659"/>
      <c r="BR11" s="659"/>
      <c r="BS11" s="660">
        <v>95479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640560</v>
      </c>
      <c r="CS11" s="622"/>
      <c r="CT11" s="622"/>
      <c r="CU11" s="622"/>
      <c r="CV11" s="622"/>
      <c r="CW11" s="622"/>
      <c r="CX11" s="622"/>
      <c r="CY11" s="623"/>
      <c r="CZ11" s="659">
        <v>2.6</v>
      </c>
      <c r="DA11" s="659"/>
      <c r="DB11" s="659"/>
      <c r="DC11" s="659"/>
      <c r="DD11" s="627">
        <v>243985</v>
      </c>
      <c r="DE11" s="622"/>
      <c r="DF11" s="622"/>
      <c r="DG11" s="622"/>
      <c r="DH11" s="622"/>
      <c r="DI11" s="622"/>
      <c r="DJ11" s="622"/>
      <c r="DK11" s="622"/>
      <c r="DL11" s="622"/>
      <c r="DM11" s="622"/>
      <c r="DN11" s="622"/>
      <c r="DO11" s="622"/>
      <c r="DP11" s="623"/>
      <c r="DQ11" s="627">
        <v>421716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4561</v>
      </c>
      <c r="S12" s="622"/>
      <c r="T12" s="622"/>
      <c r="U12" s="622"/>
      <c r="V12" s="622"/>
      <c r="W12" s="622"/>
      <c r="X12" s="622"/>
      <c r="Y12" s="623"/>
      <c r="Z12" s="659">
        <v>0</v>
      </c>
      <c r="AA12" s="659"/>
      <c r="AB12" s="659"/>
      <c r="AC12" s="659"/>
      <c r="AD12" s="660">
        <v>4561</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3286397</v>
      </c>
      <c r="BH12" s="622"/>
      <c r="BI12" s="622"/>
      <c r="BJ12" s="622"/>
      <c r="BK12" s="622"/>
      <c r="BL12" s="622"/>
      <c r="BM12" s="622"/>
      <c r="BN12" s="623"/>
      <c r="BO12" s="659">
        <v>58.4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295853</v>
      </c>
      <c r="CS12" s="622"/>
      <c r="CT12" s="622"/>
      <c r="CU12" s="622"/>
      <c r="CV12" s="622"/>
      <c r="CW12" s="622"/>
      <c r="CX12" s="622"/>
      <c r="CY12" s="623"/>
      <c r="CZ12" s="659">
        <v>1.2</v>
      </c>
      <c r="DA12" s="659"/>
      <c r="DB12" s="659"/>
      <c r="DC12" s="659"/>
      <c r="DD12" s="627">
        <v>59444</v>
      </c>
      <c r="DE12" s="622"/>
      <c r="DF12" s="622"/>
      <c r="DG12" s="622"/>
      <c r="DH12" s="622"/>
      <c r="DI12" s="622"/>
      <c r="DJ12" s="622"/>
      <c r="DK12" s="622"/>
      <c r="DL12" s="622"/>
      <c r="DM12" s="622"/>
      <c r="DN12" s="622"/>
      <c r="DO12" s="622"/>
      <c r="DP12" s="623"/>
      <c r="DQ12" s="627">
        <v>143730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3280910</v>
      </c>
      <c r="BH13" s="622"/>
      <c r="BI13" s="622"/>
      <c r="BJ13" s="622"/>
      <c r="BK13" s="622"/>
      <c r="BL13" s="622"/>
      <c r="BM13" s="622"/>
      <c r="BN13" s="623"/>
      <c r="BO13" s="659">
        <v>58.3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2849469</v>
      </c>
      <c r="CS13" s="622"/>
      <c r="CT13" s="622"/>
      <c r="CU13" s="622"/>
      <c r="CV13" s="622"/>
      <c r="CW13" s="622"/>
      <c r="CX13" s="622"/>
      <c r="CY13" s="623"/>
      <c r="CZ13" s="659">
        <v>11.5</v>
      </c>
      <c r="DA13" s="659"/>
      <c r="DB13" s="659"/>
      <c r="DC13" s="659"/>
      <c r="DD13" s="627">
        <v>1191556</v>
      </c>
      <c r="DE13" s="622"/>
      <c r="DF13" s="622"/>
      <c r="DG13" s="622"/>
      <c r="DH13" s="622"/>
      <c r="DI13" s="622"/>
      <c r="DJ13" s="622"/>
      <c r="DK13" s="622"/>
      <c r="DL13" s="622"/>
      <c r="DM13" s="622"/>
      <c r="DN13" s="622"/>
      <c r="DO13" s="622"/>
      <c r="DP13" s="623"/>
      <c r="DQ13" s="627">
        <v>1328501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161445</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935330</v>
      </c>
      <c r="CS14" s="622"/>
      <c r="CT14" s="622"/>
      <c r="CU14" s="622"/>
      <c r="CV14" s="622"/>
      <c r="CW14" s="622"/>
      <c r="CX14" s="622"/>
      <c r="CY14" s="623"/>
      <c r="CZ14" s="659">
        <v>3.8</v>
      </c>
      <c r="DA14" s="659"/>
      <c r="DB14" s="659"/>
      <c r="DC14" s="659"/>
      <c r="DD14" s="627">
        <v>217375</v>
      </c>
      <c r="DE14" s="622"/>
      <c r="DF14" s="622"/>
      <c r="DG14" s="622"/>
      <c r="DH14" s="622"/>
      <c r="DI14" s="622"/>
      <c r="DJ14" s="622"/>
      <c r="DK14" s="622"/>
      <c r="DL14" s="622"/>
      <c r="DM14" s="622"/>
      <c r="DN14" s="622"/>
      <c r="DO14" s="622"/>
      <c r="DP14" s="623"/>
      <c r="DQ14" s="627">
        <v>720686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20614</v>
      </c>
      <c r="S15" s="622"/>
      <c r="T15" s="622"/>
      <c r="U15" s="622"/>
      <c r="V15" s="622"/>
      <c r="W15" s="622"/>
      <c r="X15" s="622"/>
      <c r="Y15" s="623"/>
      <c r="Z15" s="659">
        <v>0.1</v>
      </c>
      <c r="AA15" s="659"/>
      <c r="AB15" s="659"/>
      <c r="AC15" s="659"/>
      <c r="AD15" s="660">
        <v>20614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255688</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2639832</v>
      </c>
      <c r="CS15" s="622"/>
      <c r="CT15" s="622"/>
      <c r="CU15" s="622"/>
      <c r="CV15" s="622"/>
      <c r="CW15" s="622"/>
      <c r="CX15" s="622"/>
      <c r="CY15" s="623"/>
      <c r="CZ15" s="659">
        <v>10.6</v>
      </c>
      <c r="DA15" s="659"/>
      <c r="DB15" s="659"/>
      <c r="DC15" s="659"/>
      <c r="DD15" s="627">
        <v>606049</v>
      </c>
      <c r="DE15" s="622"/>
      <c r="DF15" s="622"/>
      <c r="DG15" s="622"/>
      <c r="DH15" s="622"/>
      <c r="DI15" s="622"/>
      <c r="DJ15" s="622"/>
      <c r="DK15" s="622"/>
      <c r="DL15" s="622"/>
      <c r="DM15" s="622"/>
      <c r="DN15" s="622"/>
      <c r="DO15" s="622"/>
      <c r="DP15" s="623"/>
      <c r="DQ15" s="627">
        <v>1800107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105655</v>
      </c>
      <c r="S16" s="622"/>
      <c r="T16" s="622"/>
      <c r="U16" s="622"/>
      <c r="V16" s="622"/>
      <c r="W16" s="622"/>
      <c r="X16" s="622"/>
      <c r="Y16" s="623"/>
      <c r="Z16" s="659">
        <v>0.4</v>
      </c>
      <c r="AA16" s="659"/>
      <c r="AB16" s="659"/>
      <c r="AC16" s="659"/>
      <c r="AD16" s="660">
        <v>105655</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8974</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2145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206682</v>
      </c>
      <c r="S17" s="622"/>
      <c r="T17" s="622"/>
      <c r="U17" s="622"/>
      <c r="V17" s="622"/>
      <c r="W17" s="622"/>
      <c r="X17" s="622"/>
      <c r="Y17" s="623"/>
      <c r="Z17" s="659">
        <v>0.8</v>
      </c>
      <c r="AA17" s="659"/>
      <c r="AB17" s="659"/>
      <c r="AC17" s="659"/>
      <c r="AD17" s="660">
        <v>206682</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2119827</v>
      </c>
      <c r="CS17" s="622"/>
      <c r="CT17" s="622"/>
      <c r="CU17" s="622"/>
      <c r="CV17" s="622"/>
      <c r="CW17" s="622"/>
      <c r="CX17" s="622"/>
      <c r="CY17" s="623"/>
      <c r="CZ17" s="659">
        <v>8.5</v>
      </c>
      <c r="DA17" s="659"/>
      <c r="DB17" s="659"/>
      <c r="DC17" s="659"/>
      <c r="DD17" s="627" t="s">
        <v>122</v>
      </c>
      <c r="DE17" s="622"/>
      <c r="DF17" s="622"/>
      <c r="DG17" s="622"/>
      <c r="DH17" s="622"/>
      <c r="DI17" s="622"/>
      <c r="DJ17" s="622"/>
      <c r="DK17" s="622"/>
      <c r="DL17" s="622"/>
      <c r="DM17" s="622"/>
      <c r="DN17" s="622"/>
      <c r="DO17" s="622"/>
      <c r="DP17" s="623"/>
      <c r="DQ17" s="627">
        <v>2112354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44506</v>
      </c>
      <c r="S18" s="622"/>
      <c r="T18" s="622"/>
      <c r="U18" s="622"/>
      <c r="V18" s="622"/>
      <c r="W18" s="622"/>
      <c r="X18" s="622"/>
      <c r="Y18" s="623"/>
      <c r="Z18" s="659">
        <v>0.2</v>
      </c>
      <c r="AA18" s="659"/>
      <c r="AB18" s="659"/>
      <c r="AC18" s="659"/>
      <c r="AD18" s="660">
        <v>44506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154949</v>
      </c>
      <c r="S19" s="622"/>
      <c r="T19" s="622"/>
      <c r="U19" s="622"/>
      <c r="V19" s="622"/>
      <c r="W19" s="622"/>
      <c r="X19" s="622"/>
      <c r="Y19" s="623"/>
      <c r="Z19" s="659">
        <v>0.6</v>
      </c>
      <c r="AA19" s="659"/>
      <c r="AB19" s="659"/>
      <c r="AC19" s="659"/>
      <c r="AD19" s="660">
        <v>154949</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328</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7227</v>
      </c>
      <c r="S20" s="622"/>
      <c r="T20" s="622"/>
      <c r="U20" s="622"/>
      <c r="V20" s="622"/>
      <c r="W20" s="622"/>
      <c r="X20" s="622"/>
      <c r="Y20" s="623"/>
      <c r="Z20" s="659">
        <v>0</v>
      </c>
      <c r="AA20" s="659"/>
      <c r="AB20" s="659"/>
      <c r="AC20" s="659"/>
      <c r="AD20" s="660">
        <v>7227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328</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24839506</v>
      </c>
      <c r="CS20" s="622"/>
      <c r="CT20" s="622"/>
      <c r="CU20" s="622"/>
      <c r="CV20" s="622"/>
      <c r="CW20" s="622"/>
      <c r="CX20" s="622"/>
      <c r="CY20" s="623"/>
      <c r="CZ20" s="659">
        <v>100</v>
      </c>
      <c r="DA20" s="659"/>
      <c r="DB20" s="659"/>
      <c r="DC20" s="659"/>
      <c r="DD20" s="627">
        <v>4685341</v>
      </c>
      <c r="DE20" s="622"/>
      <c r="DF20" s="622"/>
      <c r="DG20" s="622"/>
      <c r="DH20" s="622"/>
      <c r="DI20" s="622"/>
      <c r="DJ20" s="622"/>
      <c r="DK20" s="622"/>
      <c r="DL20" s="622"/>
      <c r="DM20" s="622"/>
      <c r="DN20" s="622"/>
      <c r="DO20" s="622"/>
      <c r="DP20" s="623"/>
      <c r="DQ20" s="627">
        <v>13985523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5690016</v>
      </c>
      <c r="S21" s="622"/>
      <c r="T21" s="622"/>
      <c r="U21" s="622"/>
      <c r="V21" s="622"/>
      <c r="W21" s="622"/>
      <c r="X21" s="622"/>
      <c r="Y21" s="623"/>
      <c r="Z21" s="659">
        <v>22.2</v>
      </c>
      <c r="AA21" s="659"/>
      <c r="AB21" s="659"/>
      <c r="AC21" s="659"/>
      <c r="AD21" s="660">
        <v>5017584</v>
      </c>
      <c r="AE21" s="660"/>
      <c r="AF21" s="660"/>
      <c r="AG21" s="660"/>
      <c r="AH21" s="660"/>
      <c r="AI21" s="660"/>
      <c r="AJ21" s="660"/>
      <c r="AK21" s="660"/>
      <c r="AL21" s="624">
        <v>41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328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5017584</v>
      </c>
      <c r="S22" s="622"/>
      <c r="T22" s="622"/>
      <c r="U22" s="622"/>
      <c r="V22" s="622"/>
      <c r="W22" s="622"/>
      <c r="X22" s="622"/>
      <c r="Y22" s="623"/>
      <c r="Z22" s="659">
        <v>19.600000000000001</v>
      </c>
      <c r="AA22" s="659"/>
      <c r="AB22" s="659"/>
      <c r="AC22" s="659"/>
      <c r="AD22" s="660">
        <v>5017584</v>
      </c>
      <c r="AE22" s="660"/>
      <c r="AF22" s="660"/>
      <c r="AG22" s="660"/>
      <c r="AH22" s="660"/>
      <c r="AI22" s="660"/>
      <c r="AJ22" s="660"/>
      <c r="AK22" s="660"/>
      <c r="AL22" s="624">
        <v>41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672432</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10205946</v>
      </c>
      <c r="CS24" s="677"/>
      <c r="CT24" s="677"/>
      <c r="CU24" s="677"/>
      <c r="CV24" s="677"/>
      <c r="CW24" s="677"/>
      <c r="CX24" s="677"/>
      <c r="CY24" s="702"/>
      <c r="CZ24" s="703">
        <v>41.1</v>
      </c>
      <c r="DA24" s="685"/>
      <c r="DB24" s="685"/>
      <c r="DC24" s="705"/>
      <c r="DD24" s="701">
        <v>7528767</v>
      </c>
      <c r="DE24" s="677"/>
      <c r="DF24" s="677"/>
      <c r="DG24" s="677"/>
      <c r="DH24" s="677"/>
      <c r="DI24" s="677"/>
      <c r="DJ24" s="677"/>
      <c r="DK24" s="702"/>
      <c r="DL24" s="701">
        <v>6374249</v>
      </c>
      <c r="DM24" s="677"/>
      <c r="DN24" s="677"/>
      <c r="DO24" s="677"/>
      <c r="DP24" s="677"/>
      <c r="DQ24" s="677"/>
      <c r="DR24" s="677"/>
      <c r="DS24" s="677"/>
      <c r="DT24" s="677"/>
      <c r="DU24" s="677"/>
      <c r="DV24" s="702"/>
      <c r="DW24" s="703">
        <v>51.9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12890730</v>
      </c>
      <c r="S25" s="622"/>
      <c r="T25" s="622"/>
      <c r="U25" s="622"/>
      <c r="V25" s="622"/>
      <c r="W25" s="622"/>
      <c r="X25" s="622"/>
      <c r="Y25" s="623"/>
      <c r="Z25" s="659">
        <v>50.4</v>
      </c>
      <c r="AA25" s="659"/>
      <c r="AB25" s="659"/>
      <c r="AC25" s="659"/>
      <c r="AD25" s="660">
        <v>12218298</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4125461</v>
      </c>
      <c r="CS25" s="634"/>
      <c r="CT25" s="634"/>
      <c r="CU25" s="634"/>
      <c r="CV25" s="634"/>
      <c r="CW25" s="634"/>
      <c r="CX25" s="634"/>
      <c r="CY25" s="635"/>
      <c r="CZ25" s="624">
        <v>16.600000000000001</v>
      </c>
      <c r="DA25" s="636"/>
      <c r="DB25" s="636"/>
      <c r="DC25" s="637"/>
      <c r="DD25" s="627">
        <v>3867047</v>
      </c>
      <c r="DE25" s="634"/>
      <c r="DF25" s="634"/>
      <c r="DG25" s="634"/>
      <c r="DH25" s="634"/>
      <c r="DI25" s="634"/>
      <c r="DJ25" s="634"/>
      <c r="DK25" s="635"/>
      <c r="DL25" s="627">
        <v>3618834</v>
      </c>
      <c r="DM25" s="634"/>
      <c r="DN25" s="634"/>
      <c r="DO25" s="634"/>
      <c r="DP25" s="634"/>
      <c r="DQ25" s="634"/>
      <c r="DR25" s="634"/>
      <c r="DS25" s="634"/>
      <c r="DT25" s="634"/>
      <c r="DU25" s="634"/>
      <c r="DV25" s="635"/>
      <c r="DW25" s="624">
        <v>29.5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1947</v>
      </c>
      <c r="S26" s="622"/>
      <c r="T26" s="622"/>
      <c r="U26" s="622"/>
      <c r="V26" s="622"/>
      <c r="W26" s="622"/>
      <c r="X26" s="622"/>
      <c r="Y26" s="623"/>
      <c r="Z26" s="659">
        <v>0</v>
      </c>
      <c r="AA26" s="659"/>
      <c r="AB26" s="659"/>
      <c r="AC26" s="659"/>
      <c r="AD26" s="660">
        <v>1947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2445360</v>
      </c>
      <c r="CS26" s="622"/>
      <c r="CT26" s="622"/>
      <c r="CU26" s="622"/>
      <c r="CV26" s="622"/>
      <c r="CW26" s="622"/>
      <c r="CX26" s="622"/>
      <c r="CY26" s="623"/>
      <c r="CZ26" s="624">
        <v>9.8000000000000007</v>
      </c>
      <c r="DA26" s="636"/>
      <c r="DB26" s="636"/>
      <c r="DC26" s="637"/>
      <c r="DD26" s="627">
        <v>2287072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46772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5628395</v>
      </c>
      <c r="BH27" s="622"/>
      <c r="BI27" s="622"/>
      <c r="BJ27" s="622"/>
      <c r="BK27" s="622"/>
      <c r="BL27" s="622"/>
      <c r="BM27" s="622"/>
      <c r="BN27" s="623"/>
      <c r="BO27" s="659">
        <v>100</v>
      </c>
      <c r="BP27" s="659"/>
      <c r="BQ27" s="659"/>
      <c r="BR27" s="659"/>
      <c r="BS27" s="660">
        <v>95479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3960658</v>
      </c>
      <c r="CS27" s="634"/>
      <c r="CT27" s="634"/>
      <c r="CU27" s="634"/>
      <c r="CV27" s="634"/>
      <c r="CW27" s="634"/>
      <c r="CX27" s="634"/>
      <c r="CY27" s="635"/>
      <c r="CZ27" s="624">
        <v>15.9</v>
      </c>
      <c r="DA27" s="636"/>
      <c r="DB27" s="636"/>
      <c r="DC27" s="637"/>
      <c r="DD27" s="627">
        <v>1549366</v>
      </c>
      <c r="DE27" s="634"/>
      <c r="DF27" s="634"/>
      <c r="DG27" s="634"/>
      <c r="DH27" s="634"/>
      <c r="DI27" s="634"/>
      <c r="DJ27" s="634"/>
      <c r="DK27" s="635"/>
      <c r="DL27" s="627">
        <v>1005628</v>
      </c>
      <c r="DM27" s="634"/>
      <c r="DN27" s="634"/>
      <c r="DO27" s="634"/>
      <c r="DP27" s="634"/>
      <c r="DQ27" s="634"/>
      <c r="DR27" s="634"/>
      <c r="DS27" s="634"/>
      <c r="DT27" s="634"/>
      <c r="DU27" s="634"/>
      <c r="DV27" s="635"/>
      <c r="DW27" s="624">
        <v>8.1999999999999993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151229</v>
      </c>
      <c r="S28" s="622"/>
      <c r="T28" s="622"/>
      <c r="U28" s="622"/>
      <c r="V28" s="622"/>
      <c r="W28" s="622"/>
      <c r="X28" s="622"/>
      <c r="Y28" s="623"/>
      <c r="Z28" s="659">
        <v>0.6</v>
      </c>
      <c r="AA28" s="659"/>
      <c r="AB28" s="659"/>
      <c r="AC28" s="659"/>
      <c r="AD28" s="660">
        <v>10103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2119827</v>
      </c>
      <c r="CS28" s="622"/>
      <c r="CT28" s="622"/>
      <c r="CU28" s="622"/>
      <c r="CV28" s="622"/>
      <c r="CW28" s="622"/>
      <c r="CX28" s="622"/>
      <c r="CY28" s="623"/>
      <c r="CZ28" s="624">
        <v>8.5</v>
      </c>
      <c r="DA28" s="636"/>
      <c r="DB28" s="636"/>
      <c r="DC28" s="637"/>
      <c r="DD28" s="627">
        <v>2112354</v>
      </c>
      <c r="DE28" s="622"/>
      <c r="DF28" s="622"/>
      <c r="DG28" s="622"/>
      <c r="DH28" s="622"/>
      <c r="DI28" s="622"/>
      <c r="DJ28" s="622"/>
      <c r="DK28" s="623"/>
      <c r="DL28" s="627">
        <v>1749787</v>
      </c>
      <c r="DM28" s="622"/>
      <c r="DN28" s="622"/>
      <c r="DO28" s="622"/>
      <c r="DP28" s="622"/>
      <c r="DQ28" s="622"/>
      <c r="DR28" s="622"/>
      <c r="DS28" s="622"/>
      <c r="DT28" s="622"/>
      <c r="DU28" s="622"/>
      <c r="DV28" s="623"/>
      <c r="DW28" s="624">
        <v>14.2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85544</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2119794</v>
      </c>
      <c r="CS29" s="634"/>
      <c r="CT29" s="634"/>
      <c r="CU29" s="634"/>
      <c r="CV29" s="634"/>
      <c r="CW29" s="634"/>
      <c r="CX29" s="634"/>
      <c r="CY29" s="635"/>
      <c r="CZ29" s="624">
        <v>8.5</v>
      </c>
      <c r="DA29" s="636"/>
      <c r="DB29" s="636"/>
      <c r="DC29" s="637"/>
      <c r="DD29" s="627">
        <v>2112321</v>
      </c>
      <c r="DE29" s="634"/>
      <c r="DF29" s="634"/>
      <c r="DG29" s="634"/>
      <c r="DH29" s="634"/>
      <c r="DI29" s="634"/>
      <c r="DJ29" s="634"/>
      <c r="DK29" s="635"/>
      <c r="DL29" s="627">
        <v>1749754</v>
      </c>
      <c r="DM29" s="634"/>
      <c r="DN29" s="634"/>
      <c r="DO29" s="634"/>
      <c r="DP29" s="634"/>
      <c r="DQ29" s="634"/>
      <c r="DR29" s="634"/>
      <c r="DS29" s="634"/>
      <c r="DT29" s="634"/>
      <c r="DU29" s="634"/>
      <c r="DV29" s="635"/>
      <c r="DW29" s="624">
        <v>14.2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3125660</v>
      </c>
      <c r="S30" s="622"/>
      <c r="T30" s="622"/>
      <c r="U30" s="622"/>
      <c r="V30" s="622"/>
      <c r="W30" s="622"/>
      <c r="X30" s="622"/>
      <c r="Y30" s="623"/>
      <c r="Z30" s="659">
        <v>12.2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2021222</v>
      </c>
      <c r="CS30" s="622"/>
      <c r="CT30" s="622"/>
      <c r="CU30" s="622"/>
      <c r="CV30" s="622"/>
      <c r="CW30" s="622"/>
      <c r="CX30" s="622"/>
      <c r="CY30" s="623"/>
      <c r="CZ30" s="624">
        <v>8.1</v>
      </c>
      <c r="DA30" s="636"/>
      <c r="DB30" s="636"/>
      <c r="DC30" s="637"/>
      <c r="DD30" s="627">
        <v>2014201</v>
      </c>
      <c r="DE30" s="622"/>
      <c r="DF30" s="622"/>
      <c r="DG30" s="622"/>
      <c r="DH30" s="622"/>
      <c r="DI30" s="622"/>
      <c r="DJ30" s="622"/>
      <c r="DK30" s="623"/>
      <c r="DL30" s="627">
        <v>1651634</v>
      </c>
      <c r="DM30" s="622"/>
      <c r="DN30" s="622"/>
      <c r="DO30" s="622"/>
      <c r="DP30" s="622"/>
      <c r="DQ30" s="622"/>
      <c r="DR30" s="622"/>
      <c r="DS30" s="622"/>
      <c r="DT30" s="622"/>
      <c r="DU30" s="622"/>
      <c r="DV30" s="623"/>
      <c r="DW30" s="624">
        <v>13.4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96.8</v>
      </c>
      <c r="BN31" s="684"/>
      <c r="BO31" s="684"/>
      <c r="BP31" s="684"/>
      <c r="BQ31" s="686"/>
      <c r="BR31" s="683">
        <v>99.2</v>
      </c>
      <c r="BS31" s="684"/>
      <c r="BT31" s="684"/>
      <c r="BU31" s="684"/>
      <c r="BV31" s="684"/>
      <c r="BW31" s="684"/>
      <c r="BX31" s="685">
        <v>97</v>
      </c>
      <c r="BY31" s="684"/>
      <c r="BZ31" s="684"/>
      <c r="CA31" s="684"/>
      <c r="CB31" s="686"/>
      <c r="CD31" s="642"/>
      <c r="CE31" s="643"/>
      <c r="CF31" s="618" t="s">
        <v>300</v>
      </c>
      <c r="CG31" s="619"/>
      <c r="CH31" s="619"/>
      <c r="CI31" s="619"/>
      <c r="CJ31" s="619"/>
      <c r="CK31" s="619"/>
      <c r="CL31" s="619"/>
      <c r="CM31" s="619"/>
      <c r="CN31" s="619"/>
      <c r="CO31" s="619"/>
      <c r="CP31" s="619"/>
      <c r="CQ31" s="620"/>
      <c r="CR31" s="621">
        <v>98572</v>
      </c>
      <c r="CS31" s="634"/>
      <c r="CT31" s="634"/>
      <c r="CU31" s="634"/>
      <c r="CV31" s="634"/>
      <c r="CW31" s="634"/>
      <c r="CX31" s="634"/>
      <c r="CY31" s="635"/>
      <c r="CZ31" s="624">
        <v>0.4</v>
      </c>
      <c r="DA31" s="636"/>
      <c r="DB31" s="636"/>
      <c r="DC31" s="637"/>
      <c r="DD31" s="627">
        <v>98120</v>
      </c>
      <c r="DE31" s="634"/>
      <c r="DF31" s="634"/>
      <c r="DG31" s="634"/>
      <c r="DH31" s="634"/>
      <c r="DI31" s="634"/>
      <c r="DJ31" s="634"/>
      <c r="DK31" s="635"/>
      <c r="DL31" s="627">
        <v>98120</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1235896</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99.2</v>
      </c>
      <c r="BH32" s="634"/>
      <c r="BI32" s="634"/>
      <c r="BJ32" s="634"/>
      <c r="BK32" s="634"/>
      <c r="BL32" s="634"/>
      <c r="BM32" s="625">
        <v>96.7</v>
      </c>
      <c r="BN32" s="634"/>
      <c r="BO32" s="634"/>
      <c r="BP32" s="634"/>
      <c r="BQ32" s="657"/>
      <c r="BR32" s="687">
        <v>99.1</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v>33</v>
      </c>
      <c r="CS32" s="622"/>
      <c r="CT32" s="622"/>
      <c r="CU32" s="622"/>
      <c r="CV32" s="622"/>
      <c r="CW32" s="622"/>
      <c r="CX32" s="622"/>
      <c r="CY32" s="623"/>
      <c r="CZ32" s="624">
        <v>0</v>
      </c>
      <c r="DA32" s="636"/>
      <c r="DB32" s="636"/>
      <c r="DC32" s="637"/>
      <c r="DD32" s="627">
        <v>33</v>
      </c>
      <c r="DE32" s="622"/>
      <c r="DF32" s="622"/>
      <c r="DG32" s="622"/>
      <c r="DH32" s="622"/>
      <c r="DI32" s="622"/>
      <c r="DJ32" s="622"/>
      <c r="DK32" s="623"/>
      <c r="DL32" s="627">
        <v>33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534396</v>
      </c>
      <c r="S33" s="622"/>
      <c r="T33" s="622"/>
      <c r="U33" s="622"/>
      <c r="V33" s="622"/>
      <c r="W33" s="622"/>
      <c r="X33" s="622"/>
      <c r="Y33" s="623"/>
      <c r="Z33" s="659">
        <v>2.1</v>
      </c>
      <c r="AA33" s="659"/>
      <c r="AB33" s="659"/>
      <c r="AC33" s="659"/>
      <c r="AD33" s="660">
        <v>698</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v>
      </c>
      <c r="BH33" s="606"/>
      <c r="BI33" s="606"/>
      <c r="BJ33" s="606"/>
      <c r="BK33" s="606"/>
      <c r="BL33" s="606"/>
      <c r="BM33" s="652">
        <v>96.6</v>
      </c>
      <c r="BN33" s="606"/>
      <c r="BO33" s="606"/>
      <c r="BP33" s="606"/>
      <c r="BQ33" s="669"/>
      <c r="BR33" s="682">
        <v>99.2</v>
      </c>
      <c r="BS33" s="606"/>
      <c r="BT33" s="606"/>
      <c r="BU33" s="606"/>
      <c r="BV33" s="606"/>
      <c r="BW33" s="606"/>
      <c r="BX33" s="652">
        <v>97</v>
      </c>
      <c r="BY33" s="606"/>
      <c r="BZ33" s="606"/>
      <c r="CA33" s="606"/>
      <c r="CB33" s="669"/>
      <c r="CD33" s="618" t="s">
        <v>307</v>
      </c>
      <c r="CE33" s="619"/>
      <c r="CF33" s="619"/>
      <c r="CG33" s="619"/>
      <c r="CH33" s="619"/>
      <c r="CI33" s="619"/>
      <c r="CJ33" s="619"/>
      <c r="CK33" s="619"/>
      <c r="CL33" s="619"/>
      <c r="CM33" s="619"/>
      <c r="CN33" s="619"/>
      <c r="CO33" s="619"/>
      <c r="CP33" s="619"/>
      <c r="CQ33" s="620"/>
      <c r="CR33" s="621">
        <v>9939245</v>
      </c>
      <c r="CS33" s="634"/>
      <c r="CT33" s="634"/>
      <c r="CU33" s="634"/>
      <c r="CV33" s="634"/>
      <c r="CW33" s="634"/>
      <c r="CX33" s="634"/>
      <c r="CY33" s="635"/>
      <c r="CZ33" s="624">
        <v>40</v>
      </c>
      <c r="DA33" s="636"/>
      <c r="DB33" s="636"/>
      <c r="DC33" s="637"/>
      <c r="DD33" s="627">
        <v>5856983</v>
      </c>
      <c r="DE33" s="634"/>
      <c r="DF33" s="634"/>
      <c r="DG33" s="634"/>
      <c r="DH33" s="634"/>
      <c r="DI33" s="634"/>
      <c r="DJ33" s="634"/>
      <c r="DK33" s="635"/>
      <c r="DL33" s="627">
        <v>4358000</v>
      </c>
      <c r="DM33" s="634"/>
      <c r="DN33" s="634"/>
      <c r="DO33" s="634"/>
      <c r="DP33" s="634"/>
      <c r="DQ33" s="634"/>
      <c r="DR33" s="634"/>
      <c r="DS33" s="634"/>
      <c r="DT33" s="634"/>
      <c r="DU33" s="634"/>
      <c r="DV33" s="635"/>
      <c r="DW33" s="624">
        <v>35.5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1322661</v>
      </c>
      <c r="S34" s="622"/>
      <c r="T34" s="622"/>
      <c r="U34" s="622"/>
      <c r="V34" s="622"/>
      <c r="W34" s="622"/>
      <c r="X34" s="622"/>
      <c r="Y34" s="623"/>
      <c r="Z34" s="659">
        <v>5.2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3015115</v>
      </c>
      <c r="CS34" s="622"/>
      <c r="CT34" s="622"/>
      <c r="CU34" s="622"/>
      <c r="CV34" s="622"/>
      <c r="CW34" s="622"/>
      <c r="CX34" s="622"/>
      <c r="CY34" s="623"/>
      <c r="CZ34" s="624">
        <v>12.1</v>
      </c>
      <c r="DA34" s="636"/>
      <c r="DB34" s="636"/>
      <c r="DC34" s="637"/>
      <c r="DD34" s="627">
        <v>1917637</v>
      </c>
      <c r="DE34" s="622"/>
      <c r="DF34" s="622"/>
      <c r="DG34" s="622"/>
      <c r="DH34" s="622"/>
      <c r="DI34" s="622"/>
      <c r="DJ34" s="622"/>
      <c r="DK34" s="623"/>
      <c r="DL34" s="627">
        <v>1537028</v>
      </c>
      <c r="DM34" s="622"/>
      <c r="DN34" s="622"/>
      <c r="DO34" s="622"/>
      <c r="DP34" s="622"/>
      <c r="DQ34" s="622"/>
      <c r="DR34" s="622"/>
      <c r="DS34" s="622"/>
      <c r="DT34" s="622"/>
      <c r="DU34" s="622"/>
      <c r="DV34" s="623"/>
      <c r="DW34" s="624">
        <v>12.5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1961003</v>
      </c>
      <c r="S35" s="622"/>
      <c r="T35" s="622"/>
      <c r="U35" s="622"/>
      <c r="V35" s="622"/>
      <c r="W35" s="622"/>
      <c r="X35" s="622"/>
      <c r="Y35" s="623"/>
      <c r="Z35" s="659">
        <v>7.7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220370</v>
      </c>
      <c r="CS35" s="634"/>
      <c r="CT35" s="634"/>
      <c r="CU35" s="634"/>
      <c r="CV35" s="634"/>
      <c r="CW35" s="634"/>
      <c r="CX35" s="634"/>
      <c r="CY35" s="635"/>
      <c r="CZ35" s="624">
        <v>0.9</v>
      </c>
      <c r="DA35" s="636"/>
      <c r="DB35" s="636"/>
      <c r="DC35" s="637"/>
      <c r="DD35" s="627">
        <v>190225</v>
      </c>
      <c r="DE35" s="634"/>
      <c r="DF35" s="634"/>
      <c r="DG35" s="634"/>
      <c r="DH35" s="634"/>
      <c r="DI35" s="634"/>
      <c r="DJ35" s="634"/>
      <c r="DK35" s="635"/>
      <c r="DL35" s="627">
        <v>181793</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713591</v>
      </c>
      <c r="S36" s="622"/>
      <c r="T36" s="622"/>
      <c r="U36" s="622"/>
      <c r="V36" s="622"/>
      <c r="W36" s="622"/>
      <c r="X36" s="622"/>
      <c r="Y36" s="623"/>
      <c r="Z36" s="659">
        <v>2.8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2929740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14150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2559063</v>
      </c>
      <c r="CS36" s="622"/>
      <c r="CT36" s="622"/>
      <c r="CU36" s="622"/>
      <c r="CV36" s="622"/>
      <c r="CW36" s="622"/>
      <c r="CX36" s="622"/>
      <c r="CY36" s="623"/>
      <c r="CZ36" s="624">
        <v>10.3</v>
      </c>
      <c r="DA36" s="636"/>
      <c r="DB36" s="636"/>
      <c r="DC36" s="637"/>
      <c r="DD36" s="627">
        <v>1793035</v>
      </c>
      <c r="DE36" s="622"/>
      <c r="DF36" s="622"/>
      <c r="DG36" s="622"/>
      <c r="DH36" s="622"/>
      <c r="DI36" s="622"/>
      <c r="DJ36" s="622"/>
      <c r="DK36" s="623"/>
      <c r="DL36" s="627">
        <v>1235072</v>
      </c>
      <c r="DM36" s="622"/>
      <c r="DN36" s="622"/>
      <c r="DO36" s="622"/>
      <c r="DP36" s="622"/>
      <c r="DQ36" s="622"/>
      <c r="DR36" s="622"/>
      <c r="DS36" s="622"/>
      <c r="DT36" s="622"/>
      <c r="DU36" s="622"/>
      <c r="DV36" s="623"/>
      <c r="DW36" s="624">
        <v>10.1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813903</v>
      </c>
      <c r="S37" s="622"/>
      <c r="T37" s="622"/>
      <c r="U37" s="622"/>
      <c r="V37" s="622"/>
      <c r="W37" s="622"/>
      <c r="X37" s="622"/>
      <c r="Y37" s="623"/>
      <c r="Z37" s="659">
        <v>3.2</v>
      </c>
      <c r="AA37" s="659"/>
      <c r="AB37" s="659"/>
      <c r="AC37" s="659"/>
      <c r="AD37" s="660">
        <v>1062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877177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-31782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126193</v>
      </c>
      <c r="CS37" s="634"/>
      <c r="CT37" s="634"/>
      <c r="CU37" s="634"/>
      <c r="CV37" s="634"/>
      <c r="CW37" s="634"/>
      <c r="CX37" s="634"/>
      <c r="CY37" s="635"/>
      <c r="CZ37" s="624">
        <v>0.5</v>
      </c>
      <c r="DA37" s="636"/>
      <c r="DB37" s="636"/>
      <c r="DC37" s="637"/>
      <c r="DD37" s="627">
        <v>126193</v>
      </c>
      <c r="DE37" s="634"/>
      <c r="DF37" s="634"/>
      <c r="DG37" s="634"/>
      <c r="DH37" s="634"/>
      <c r="DI37" s="634"/>
      <c r="DJ37" s="634"/>
      <c r="DK37" s="635"/>
      <c r="DL37" s="627">
        <v>116623</v>
      </c>
      <c r="DM37" s="634"/>
      <c r="DN37" s="634"/>
      <c r="DO37" s="634"/>
      <c r="DP37" s="634"/>
      <c r="DQ37" s="634"/>
      <c r="DR37" s="634"/>
      <c r="DS37" s="634"/>
      <c r="DT37" s="634"/>
      <c r="DU37" s="634"/>
      <c r="DV37" s="635"/>
      <c r="DW37" s="624">
        <v>0.9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2697403</v>
      </c>
      <c r="S38" s="622"/>
      <c r="T38" s="622"/>
      <c r="U38" s="622"/>
      <c r="V38" s="622"/>
      <c r="W38" s="622"/>
      <c r="X38" s="622"/>
      <c r="Y38" s="623"/>
      <c r="Z38" s="659">
        <v>10.5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220517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4552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1779588</v>
      </c>
      <c r="CS38" s="622"/>
      <c r="CT38" s="622"/>
      <c r="CU38" s="622"/>
      <c r="CV38" s="622"/>
      <c r="CW38" s="622"/>
      <c r="CX38" s="622"/>
      <c r="CY38" s="623"/>
      <c r="CZ38" s="624">
        <v>7.2</v>
      </c>
      <c r="DA38" s="636"/>
      <c r="DB38" s="636"/>
      <c r="DC38" s="637"/>
      <c r="DD38" s="627">
        <v>1457909</v>
      </c>
      <c r="DE38" s="622"/>
      <c r="DF38" s="622"/>
      <c r="DG38" s="622"/>
      <c r="DH38" s="622"/>
      <c r="DI38" s="622"/>
      <c r="DJ38" s="622"/>
      <c r="DK38" s="623"/>
      <c r="DL38" s="627">
        <v>1404107</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52458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6732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2209718</v>
      </c>
      <c r="CS39" s="634"/>
      <c r="CT39" s="634"/>
      <c r="CU39" s="634"/>
      <c r="CV39" s="634"/>
      <c r="CW39" s="634"/>
      <c r="CX39" s="634"/>
      <c r="CY39" s="635"/>
      <c r="CZ39" s="624">
        <v>8.9</v>
      </c>
      <c r="DA39" s="636"/>
      <c r="DB39" s="636"/>
      <c r="DC39" s="637"/>
      <c r="DD39" s="627">
        <v>386034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48803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9809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155391</v>
      </c>
      <c r="CS40" s="622"/>
      <c r="CT40" s="622"/>
      <c r="CU40" s="622"/>
      <c r="CV40" s="622"/>
      <c r="CW40" s="622"/>
      <c r="CX40" s="622"/>
      <c r="CY40" s="623"/>
      <c r="CZ40" s="624">
        <v>0.6</v>
      </c>
      <c r="DA40" s="636"/>
      <c r="DB40" s="636"/>
      <c r="DC40" s="637"/>
      <c r="DD40" s="627">
        <v>112143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25580735</v>
      </c>
      <c r="S41" s="646"/>
      <c r="T41" s="646"/>
      <c r="U41" s="646"/>
      <c r="V41" s="646"/>
      <c r="W41" s="646"/>
      <c r="X41" s="646"/>
      <c r="Y41" s="649"/>
      <c r="Z41" s="650">
        <v>100</v>
      </c>
      <c r="AA41" s="650"/>
      <c r="AB41" s="650"/>
      <c r="AC41" s="650"/>
      <c r="AD41" s="651">
        <v>12232108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330097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1439682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4694315</v>
      </c>
      <c r="CS42" s="634"/>
      <c r="CT42" s="634"/>
      <c r="CU42" s="634"/>
      <c r="CV42" s="634"/>
      <c r="CW42" s="634"/>
      <c r="CX42" s="634"/>
      <c r="CY42" s="635"/>
      <c r="CZ42" s="624">
        <v>18.899999999999999</v>
      </c>
      <c r="DA42" s="636"/>
      <c r="DB42" s="636"/>
      <c r="DC42" s="637"/>
      <c r="DD42" s="627">
        <v>599773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129830</v>
      </c>
      <c r="CS43" s="634"/>
      <c r="CT43" s="634"/>
      <c r="CU43" s="634"/>
      <c r="CV43" s="634"/>
      <c r="CW43" s="634"/>
      <c r="CX43" s="634"/>
      <c r="CY43" s="635"/>
      <c r="CZ43" s="624">
        <v>0.5</v>
      </c>
      <c r="DA43" s="636"/>
      <c r="DB43" s="636"/>
      <c r="DC43" s="637"/>
      <c r="DD43" s="627">
        <v>95674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4685341</v>
      </c>
      <c r="CS44" s="622"/>
      <c r="CT44" s="622"/>
      <c r="CU44" s="622"/>
      <c r="CV44" s="622"/>
      <c r="CW44" s="622"/>
      <c r="CX44" s="622"/>
      <c r="CY44" s="623"/>
      <c r="CZ44" s="624">
        <v>18.899999999999999</v>
      </c>
      <c r="DA44" s="625"/>
      <c r="DB44" s="625"/>
      <c r="DC44" s="626"/>
      <c r="DD44" s="627">
        <v>597628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918500</v>
      </c>
      <c r="CS45" s="634"/>
      <c r="CT45" s="634"/>
      <c r="CU45" s="634"/>
      <c r="CV45" s="634"/>
      <c r="CW45" s="634"/>
      <c r="CX45" s="634"/>
      <c r="CY45" s="635"/>
      <c r="CZ45" s="624">
        <v>3.7</v>
      </c>
      <c r="DA45" s="636"/>
      <c r="DB45" s="636"/>
      <c r="DC45" s="637"/>
      <c r="DD45" s="627">
        <v>62831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3622450</v>
      </c>
      <c r="CS46" s="622"/>
      <c r="CT46" s="622"/>
      <c r="CU46" s="622"/>
      <c r="CV46" s="622"/>
      <c r="CW46" s="622"/>
      <c r="CX46" s="622"/>
      <c r="CY46" s="623"/>
      <c r="CZ46" s="624">
        <v>14.6</v>
      </c>
      <c r="DA46" s="625"/>
      <c r="DB46" s="625"/>
      <c r="DC46" s="626"/>
      <c r="DD46" s="627">
        <v>461472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8974</v>
      </c>
      <c r="CS47" s="634"/>
      <c r="CT47" s="634"/>
      <c r="CU47" s="634"/>
      <c r="CV47" s="634"/>
      <c r="CW47" s="634"/>
      <c r="CX47" s="634"/>
      <c r="CY47" s="635"/>
      <c r="CZ47" s="624">
        <v>0</v>
      </c>
      <c r="DA47" s="636"/>
      <c r="DB47" s="636"/>
      <c r="DC47" s="637"/>
      <c r="DD47" s="627">
        <v>2145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24839506</v>
      </c>
      <c r="CS49" s="606"/>
      <c r="CT49" s="606"/>
      <c r="CU49" s="606"/>
      <c r="CV49" s="606"/>
      <c r="CW49" s="606"/>
      <c r="CX49" s="606"/>
      <c r="CY49" s="607"/>
      <c r="CZ49" s="608">
        <v>100</v>
      </c>
      <c r="DA49" s="609"/>
      <c r="DB49" s="609"/>
      <c r="DC49" s="610"/>
      <c r="DD49" s="611">
        <v>13985523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QXepLh7BHtk2bVBiqWst+hPkSBi3zWSM/d1cn2li8eWj9xDYqjdDRasYvnHps+H4tutEgb1cvJcK3tj5PZVWw==" saltValue="nK+lwwjJb77uPdnHBf+7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25586</v>
      </c>
      <c r="R7" s="1103"/>
      <c r="S7" s="1103"/>
      <c r="T7" s="1103"/>
      <c r="U7" s="1103"/>
      <c r="V7" s="1103">
        <v>24845</v>
      </c>
      <c r="W7" s="1103"/>
      <c r="X7" s="1103"/>
      <c r="Y7" s="1103"/>
      <c r="Z7" s="1103"/>
      <c r="AA7" s="1103">
        <v>741</v>
      </c>
      <c r="AB7" s="1103"/>
      <c r="AC7" s="1103"/>
      <c r="AD7" s="1103"/>
      <c r="AE7" s="1104"/>
      <c r="AF7" s="1105">
        <v>624</v>
      </c>
      <c r="AG7" s="1106"/>
      <c r="AH7" s="1106"/>
      <c r="AI7" s="1106"/>
      <c r="AJ7" s="1107"/>
      <c r="AK7" s="1108">
        <v>1961</v>
      </c>
      <c r="AL7" s="1109"/>
      <c r="AM7" s="1109"/>
      <c r="AN7" s="1109"/>
      <c r="AO7" s="1109"/>
      <c r="AP7" s="1109">
        <v>20934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v>-18</v>
      </c>
      <c r="CI7" s="1097"/>
      <c r="CJ7" s="1097"/>
      <c r="CK7" s="1097"/>
      <c r="CL7" s="1098"/>
      <c r="CM7" s="1096">
        <v>-55</v>
      </c>
      <c r="CN7" s="1097"/>
      <c r="CO7" s="1097"/>
      <c r="CP7" s="1097"/>
      <c r="CQ7" s="1098"/>
      <c r="CR7" s="1096">
        <v>5</v>
      </c>
      <c r="CS7" s="1097"/>
      <c r="CT7" s="1097"/>
      <c r="CU7" s="1097"/>
      <c r="CV7" s="1098"/>
      <c r="CW7" s="1096">
        <v>17</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550</v>
      </c>
      <c r="BT8" s="993"/>
      <c r="BU8" s="993"/>
      <c r="BV8" s="993"/>
      <c r="BW8" s="993"/>
      <c r="BX8" s="993"/>
      <c r="BY8" s="993"/>
      <c r="BZ8" s="993"/>
      <c r="CA8" s="993"/>
      <c r="CB8" s="993"/>
      <c r="CC8" s="993"/>
      <c r="CD8" s="993"/>
      <c r="CE8" s="993"/>
      <c r="CF8" s="993"/>
      <c r="CG8" s="1014"/>
      <c r="CH8" s="989">
        <v>-2</v>
      </c>
      <c r="CI8" s="990"/>
      <c r="CJ8" s="990"/>
      <c r="CK8" s="990"/>
      <c r="CL8" s="991"/>
      <c r="CM8" s="989">
        <v>69</v>
      </c>
      <c r="CN8" s="990"/>
      <c r="CO8" s="990"/>
      <c r="CP8" s="990"/>
      <c r="CQ8" s="991"/>
      <c r="CR8" s="989">
        <v>70</v>
      </c>
      <c r="CS8" s="990"/>
      <c r="CT8" s="990"/>
      <c r="CU8" s="990"/>
      <c r="CV8" s="991"/>
      <c r="CW8" s="989">
        <v>12</v>
      </c>
      <c r="CX8" s="990"/>
      <c r="CY8" s="990"/>
      <c r="CZ8" s="990"/>
      <c r="DA8" s="991"/>
      <c r="DB8" s="989" t="s">
        <v>555</v>
      </c>
      <c r="DC8" s="990"/>
      <c r="DD8" s="990"/>
      <c r="DE8" s="990"/>
      <c r="DF8" s="991"/>
      <c r="DG8" s="989" t="s">
        <v>555</v>
      </c>
      <c r="DH8" s="990"/>
      <c r="DI8" s="990"/>
      <c r="DJ8" s="990"/>
      <c r="DK8" s="991"/>
      <c r="DL8" s="989" t="s">
        <v>555</v>
      </c>
      <c r="DM8" s="990"/>
      <c r="DN8" s="990"/>
      <c r="DO8" s="990"/>
      <c r="DP8" s="991"/>
      <c r="DQ8" s="989" t="s">
        <v>555</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551</v>
      </c>
      <c r="BT9" s="993"/>
      <c r="BU9" s="993"/>
      <c r="BV9" s="993"/>
      <c r="BW9" s="993"/>
      <c r="BX9" s="993"/>
      <c r="BY9" s="993"/>
      <c r="BZ9" s="993"/>
      <c r="CA9" s="993"/>
      <c r="CB9" s="993"/>
      <c r="CC9" s="993"/>
      <c r="CD9" s="993"/>
      <c r="CE9" s="993"/>
      <c r="CF9" s="993"/>
      <c r="CG9" s="1014"/>
      <c r="CH9" s="989">
        <v>0</v>
      </c>
      <c r="CI9" s="990"/>
      <c r="CJ9" s="990"/>
      <c r="CK9" s="990"/>
      <c r="CL9" s="991"/>
      <c r="CM9" s="989">
        <v>141</v>
      </c>
      <c r="CN9" s="990"/>
      <c r="CO9" s="990"/>
      <c r="CP9" s="990"/>
      <c r="CQ9" s="991"/>
      <c r="CR9" s="989">
        <v>63</v>
      </c>
      <c r="CS9" s="990"/>
      <c r="CT9" s="990"/>
      <c r="CU9" s="990"/>
      <c r="CV9" s="991"/>
      <c r="CW9" s="989" t="s">
        <v>491</v>
      </c>
      <c r="CX9" s="990"/>
      <c r="CY9" s="990"/>
      <c r="CZ9" s="990"/>
      <c r="DA9" s="991"/>
      <c r="DB9" s="989" t="s">
        <v>555</v>
      </c>
      <c r="DC9" s="990"/>
      <c r="DD9" s="990"/>
      <c r="DE9" s="990"/>
      <c r="DF9" s="991"/>
      <c r="DG9" s="989" t="s">
        <v>555</v>
      </c>
      <c r="DH9" s="990"/>
      <c r="DI9" s="990"/>
      <c r="DJ9" s="990"/>
      <c r="DK9" s="991"/>
      <c r="DL9" s="989" t="s">
        <v>555</v>
      </c>
      <c r="DM9" s="990"/>
      <c r="DN9" s="990"/>
      <c r="DO9" s="990"/>
      <c r="DP9" s="991"/>
      <c r="DQ9" s="989" t="s">
        <v>555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552</v>
      </c>
      <c r="BT10" s="993"/>
      <c r="BU10" s="993"/>
      <c r="BV10" s="993"/>
      <c r="BW10" s="993"/>
      <c r="BX10" s="993"/>
      <c r="BY10" s="993"/>
      <c r="BZ10" s="993"/>
      <c r="CA10" s="993"/>
      <c r="CB10" s="993"/>
      <c r="CC10" s="993"/>
      <c r="CD10" s="993"/>
      <c r="CE10" s="993"/>
      <c r="CF10" s="993"/>
      <c r="CG10" s="1014"/>
      <c r="CH10" s="989">
        <v>2</v>
      </c>
      <c r="CI10" s="990"/>
      <c r="CJ10" s="990"/>
      <c r="CK10" s="990"/>
      <c r="CL10" s="991"/>
      <c r="CM10" s="989">
        <v>43</v>
      </c>
      <c r="CN10" s="990"/>
      <c r="CO10" s="990"/>
      <c r="CP10" s="990"/>
      <c r="CQ10" s="991"/>
      <c r="CR10" s="989">
        <v>25</v>
      </c>
      <c r="CS10" s="990"/>
      <c r="CT10" s="990"/>
      <c r="CU10" s="990"/>
      <c r="CV10" s="991"/>
      <c r="CW10" s="989">
        <v>15</v>
      </c>
      <c r="CX10" s="990"/>
      <c r="CY10" s="990"/>
      <c r="CZ10" s="990"/>
      <c r="DA10" s="991"/>
      <c r="DB10" s="989" t="s">
        <v>555</v>
      </c>
      <c r="DC10" s="990"/>
      <c r="DD10" s="990"/>
      <c r="DE10" s="990"/>
      <c r="DF10" s="991"/>
      <c r="DG10" s="989" t="s">
        <v>555</v>
      </c>
      <c r="DH10" s="990"/>
      <c r="DI10" s="990"/>
      <c r="DJ10" s="990"/>
      <c r="DK10" s="991"/>
      <c r="DL10" s="989" t="s">
        <v>555</v>
      </c>
      <c r="DM10" s="990"/>
      <c r="DN10" s="990"/>
      <c r="DO10" s="990"/>
      <c r="DP10" s="991"/>
      <c r="DQ10" s="989" t="s">
        <v>555</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553</v>
      </c>
      <c r="BT11" s="993"/>
      <c r="BU11" s="993"/>
      <c r="BV11" s="993"/>
      <c r="BW11" s="993"/>
      <c r="BX11" s="993"/>
      <c r="BY11" s="993"/>
      <c r="BZ11" s="993"/>
      <c r="CA11" s="993"/>
      <c r="CB11" s="993"/>
      <c r="CC11" s="993"/>
      <c r="CD11" s="993"/>
      <c r="CE11" s="993"/>
      <c r="CF11" s="993"/>
      <c r="CG11" s="1014"/>
      <c r="CH11" s="989">
        <v>23</v>
      </c>
      <c r="CI11" s="990"/>
      <c r="CJ11" s="990"/>
      <c r="CK11" s="990"/>
      <c r="CL11" s="991"/>
      <c r="CM11" s="989">
        <v>9</v>
      </c>
      <c r="CN11" s="990"/>
      <c r="CO11" s="990"/>
      <c r="CP11" s="990"/>
      <c r="CQ11" s="991"/>
      <c r="CR11" s="989">
        <v>2</v>
      </c>
      <c r="CS11" s="990"/>
      <c r="CT11" s="990"/>
      <c r="CU11" s="990"/>
      <c r="CV11" s="991"/>
      <c r="CW11" s="989">
        <v>20</v>
      </c>
      <c r="CX11" s="990"/>
      <c r="CY11" s="990"/>
      <c r="CZ11" s="990"/>
      <c r="DA11" s="991"/>
      <c r="DB11" s="989" t="s">
        <v>555</v>
      </c>
      <c r="DC11" s="990"/>
      <c r="DD11" s="990"/>
      <c r="DE11" s="990"/>
      <c r="DF11" s="991"/>
      <c r="DG11" s="989" t="s">
        <v>555</v>
      </c>
      <c r="DH11" s="990"/>
      <c r="DI11" s="990"/>
      <c r="DJ11" s="990"/>
      <c r="DK11" s="991"/>
      <c r="DL11" s="989" t="s">
        <v>555</v>
      </c>
      <c r="DM11" s="990"/>
      <c r="DN11" s="990"/>
      <c r="DO11" s="990"/>
      <c r="DP11" s="991"/>
      <c r="DQ11" s="989" t="s">
        <v>555</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554</v>
      </c>
      <c r="BT12" s="993"/>
      <c r="BU12" s="993"/>
      <c r="BV12" s="993"/>
      <c r="BW12" s="993"/>
      <c r="BX12" s="993"/>
      <c r="BY12" s="993"/>
      <c r="BZ12" s="993"/>
      <c r="CA12" s="993"/>
      <c r="CB12" s="993"/>
      <c r="CC12" s="993"/>
      <c r="CD12" s="993"/>
      <c r="CE12" s="993"/>
      <c r="CF12" s="993"/>
      <c r="CG12" s="1014"/>
      <c r="CH12" s="989">
        <v>-28</v>
      </c>
      <c r="CI12" s="990"/>
      <c r="CJ12" s="990"/>
      <c r="CK12" s="990"/>
      <c r="CL12" s="991"/>
      <c r="CM12" s="989">
        <v>-13</v>
      </c>
      <c r="CN12" s="990"/>
      <c r="CO12" s="990"/>
      <c r="CP12" s="990"/>
      <c r="CQ12" s="991"/>
      <c r="CR12" s="989">
        <v>17</v>
      </c>
      <c r="CS12" s="990"/>
      <c r="CT12" s="990"/>
      <c r="CU12" s="990"/>
      <c r="CV12" s="991"/>
      <c r="CW12" s="989" t="s">
        <v>491</v>
      </c>
      <c r="CX12" s="990"/>
      <c r="CY12" s="990"/>
      <c r="CZ12" s="990"/>
      <c r="DA12" s="991"/>
      <c r="DB12" s="989" t="s">
        <v>555</v>
      </c>
      <c r="DC12" s="990"/>
      <c r="DD12" s="990"/>
      <c r="DE12" s="990"/>
      <c r="DF12" s="991"/>
      <c r="DG12" s="989" t="s">
        <v>555</v>
      </c>
      <c r="DH12" s="990"/>
      <c r="DI12" s="990"/>
      <c r="DJ12" s="990"/>
      <c r="DK12" s="991"/>
      <c r="DL12" s="989" t="s">
        <v>555</v>
      </c>
      <c r="DM12" s="990"/>
      <c r="DN12" s="990"/>
      <c r="DO12" s="990"/>
      <c r="DP12" s="991"/>
      <c r="DQ12" s="989" t="s">
        <v>555</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25586</v>
      </c>
      <c r="R23" s="1061"/>
      <c r="S23" s="1061"/>
      <c r="T23" s="1061"/>
      <c r="U23" s="1061"/>
      <c r="V23" s="1061">
        <v>24845</v>
      </c>
      <c r="W23" s="1061"/>
      <c r="X23" s="1061"/>
      <c r="Y23" s="1061"/>
      <c r="Z23" s="1061"/>
      <c r="AA23" s="1061">
        <v>741</v>
      </c>
      <c r="AB23" s="1061"/>
      <c r="AC23" s="1061"/>
      <c r="AD23" s="1061"/>
      <c r="AE23" s="1068"/>
      <c r="AF23" s="1069">
        <v>624</v>
      </c>
      <c r="AG23" s="1061"/>
      <c r="AH23" s="1061"/>
      <c r="AI23" s="1061"/>
      <c r="AJ23" s="1070"/>
      <c r="AK23" s="1071"/>
      <c r="AL23" s="1072"/>
      <c r="AM23" s="1072"/>
      <c r="AN23" s="1072"/>
      <c r="AO23" s="1072"/>
      <c r="AP23" s="1061">
        <v>20934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3966</v>
      </c>
      <c r="R28" s="1051"/>
      <c r="S28" s="1051"/>
      <c r="T28" s="1051"/>
      <c r="U28" s="1051"/>
      <c r="V28" s="1051">
        <v>3952</v>
      </c>
      <c r="W28" s="1051"/>
      <c r="X28" s="1051"/>
      <c r="Y28" s="1051"/>
      <c r="Z28" s="1051"/>
      <c r="AA28" s="1051">
        <v>14</v>
      </c>
      <c r="AB28" s="1051"/>
      <c r="AC28" s="1051"/>
      <c r="AD28" s="1051"/>
      <c r="AE28" s="1052"/>
      <c r="AF28" s="1053">
        <v>14</v>
      </c>
      <c r="AG28" s="1051"/>
      <c r="AH28" s="1051"/>
      <c r="AI28" s="1051"/>
      <c r="AJ28" s="1054"/>
      <c r="AK28" s="1042">
        <v>323</v>
      </c>
      <c r="AL28" s="1043"/>
      <c r="AM28" s="1043"/>
      <c r="AN28" s="1043"/>
      <c r="AO28" s="1043"/>
      <c r="AP28" s="1043" t="s">
        <v>555</v>
      </c>
      <c r="AQ28" s="1043"/>
      <c r="AR28" s="1043"/>
      <c r="AS28" s="1043"/>
      <c r="AT28" s="1043"/>
      <c r="AU28" s="1043" t="s">
        <v>555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15</v>
      </c>
      <c r="R29" s="1039"/>
      <c r="S29" s="1039"/>
      <c r="T29" s="1039"/>
      <c r="U29" s="1039"/>
      <c r="V29" s="1039">
        <v>15</v>
      </c>
      <c r="W29" s="1039"/>
      <c r="X29" s="1039"/>
      <c r="Y29" s="1039"/>
      <c r="Z29" s="1039"/>
      <c r="AA29" s="1039">
        <v>0</v>
      </c>
      <c r="AB29" s="1039"/>
      <c r="AC29" s="1039"/>
      <c r="AD29" s="1039"/>
      <c r="AE29" s="1040"/>
      <c r="AF29" s="1035">
        <v>0</v>
      </c>
      <c r="AG29" s="1036"/>
      <c r="AH29" s="1036"/>
      <c r="AI29" s="1036"/>
      <c r="AJ29" s="1037"/>
      <c r="AK29" s="980">
        <v>10</v>
      </c>
      <c r="AL29" s="971"/>
      <c r="AM29" s="971"/>
      <c r="AN29" s="971"/>
      <c r="AO29" s="971"/>
      <c r="AP29" s="971" t="s">
        <v>555</v>
      </c>
      <c r="AQ29" s="971"/>
      <c r="AR29" s="971"/>
      <c r="AS29" s="971"/>
      <c r="AT29" s="971"/>
      <c r="AU29" s="971" t="s">
        <v>555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4536</v>
      </c>
      <c r="R30" s="1039"/>
      <c r="S30" s="1039"/>
      <c r="T30" s="1039"/>
      <c r="U30" s="1039"/>
      <c r="V30" s="1039">
        <v>4442</v>
      </c>
      <c r="W30" s="1039"/>
      <c r="X30" s="1039"/>
      <c r="Y30" s="1039"/>
      <c r="Z30" s="1039"/>
      <c r="AA30" s="1039">
        <v>94</v>
      </c>
      <c r="AB30" s="1039"/>
      <c r="AC30" s="1039"/>
      <c r="AD30" s="1039"/>
      <c r="AE30" s="1040"/>
      <c r="AF30" s="1035">
        <v>94</v>
      </c>
      <c r="AG30" s="1036"/>
      <c r="AH30" s="1036"/>
      <c r="AI30" s="1036"/>
      <c r="AJ30" s="1037"/>
      <c r="AK30" s="980">
        <v>682</v>
      </c>
      <c r="AL30" s="971"/>
      <c r="AM30" s="971"/>
      <c r="AN30" s="971"/>
      <c r="AO30" s="971"/>
      <c r="AP30" s="971" t="s">
        <v>555</v>
      </c>
      <c r="AQ30" s="971"/>
      <c r="AR30" s="971"/>
      <c r="AS30" s="971"/>
      <c r="AT30" s="971"/>
      <c r="AU30" s="971" t="s">
        <v>555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749</v>
      </c>
      <c r="R31" s="1039"/>
      <c r="S31" s="1039"/>
      <c r="T31" s="1039"/>
      <c r="U31" s="1039"/>
      <c r="V31" s="1039">
        <v>749</v>
      </c>
      <c r="W31" s="1039"/>
      <c r="X31" s="1039"/>
      <c r="Y31" s="1039"/>
      <c r="Z31" s="1039"/>
      <c r="AA31" s="1039">
        <v>0</v>
      </c>
      <c r="AB31" s="1039"/>
      <c r="AC31" s="1039"/>
      <c r="AD31" s="1039"/>
      <c r="AE31" s="1040"/>
      <c r="AF31" s="1035">
        <v>0</v>
      </c>
      <c r="AG31" s="1036"/>
      <c r="AH31" s="1036"/>
      <c r="AI31" s="1036"/>
      <c r="AJ31" s="1037"/>
      <c r="AK31" s="980">
        <v>174</v>
      </c>
      <c r="AL31" s="971"/>
      <c r="AM31" s="971"/>
      <c r="AN31" s="971"/>
      <c r="AO31" s="971"/>
      <c r="AP31" s="971" t="s">
        <v>555</v>
      </c>
      <c r="AQ31" s="971"/>
      <c r="AR31" s="971"/>
      <c r="AS31" s="971"/>
      <c r="AT31" s="971"/>
      <c r="AU31" s="971" t="s">
        <v>555</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923</v>
      </c>
      <c r="R32" s="1039"/>
      <c r="S32" s="1039"/>
      <c r="T32" s="1039"/>
      <c r="U32" s="1039"/>
      <c r="V32" s="1039">
        <v>903</v>
      </c>
      <c r="W32" s="1039"/>
      <c r="X32" s="1039"/>
      <c r="Y32" s="1039"/>
      <c r="Z32" s="1039"/>
      <c r="AA32" s="1039">
        <v>20</v>
      </c>
      <c r="AB32" s="1039"/>
      <c r="AC32" s="1039"/>
      <c r="AD32" s="1039"/>
      <c r="AE32" s="1040"/>
      <c r="AF32" s="1035">
        <v>947</v>
      </c>
      <c r="AG32" s="1036"/>
      <c r="AH32" s="1036"/>
      <c r="AI32" s="1036"/>
      <c r="AJ32" s="1037"/>
      <c r="AK32" s="980">
        <v>52</v>
      </c>
      <c r="AL32" s="971"/>
      <c r="AM32" s="971"/>
      <c r="AN32" s="971"/>
      <c r="AO32" s="971"/>
      <c r="AP32" s="971">
        <v>3202</v>
      </c>
      <c r="AQ32" s="971"/>
      <c r="AR32" s="971"/>
      <c r="AS32" s="971"/>
      <c r="AT32" s="971"/>
      <c r="AU32" s="971">
        <v>192</v>
      </c>
      <c r="AV32" s="971"/>
      <c r="AW32" s="971"/>
      <c r="AX32" s="971"/>
      <c r="AY32" s="971"/>
      <c r="AZ32" s="1041" t="s">
        <v>555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1815</v>
      </c>
      <c r="R33" s="1039"/>
      <c r="S33" s="1039"/>
      <c r="T33" s="1039"/>
      <c r="U33" s="1039"/>
      <c r="V33" s="1039">
        <v>2056</v>
      </c>
      <c r="W33" s="1039"/>
      <c r="X33" s="1039"/>
      <c r="Y33" s="1039"/>
      <c r="Z33" s="1039"/>
      <c r="AA33" s="1039">
        <v>-241</v>
      </c>
      <c r="AB33" s="1039"/>
      <c r="AC33" s="1039"/>
      <c r="AD33" s="1039"/>
      <c r="AE33" s="1040"/>
      <c r="AF33" s="1035">
        <v>866</v>
      </c>
      <c r="AG33" s="1036"/>
      <c r="AH33" s="1036"/>
      <c r="AI33" s="1036"/>
      <c r="AJ33" s="1037"/>
      <c r="AK33" s="980">
        <v>221</v>
      </c>
      <c r="AL33" s="971"/>
      <c r="AM33" s="971"/>
      <c r="AN33" s="971"/>
      <c r="AO33" s="971"/>
      <c r="AP33" s="971">
        <v>2016</v>
      </c>
      <c r="AQ33" s="971"/>
      <c r="AR33" s="971"/>
      <c r="AS33" s="971"/>
      <c r="AT33" s="971"/>
      <c r="AU33" s="971">
        <v>1066</v>
      </c>
      <c r="AV33" s="971"/>
      <c r="AW33" s="971"/>
      <c r="AX33" s="971"/>
      <c r="AY33" s="971"/>
      <c r="AZ33" s="1041" t="s">
        <v>555</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1419</v>
      </c>
      <c r="R34" s="1039"/>
      <c r="S34" s="1039"/>
      <c r="T34" s="1039"/>
      <c r="U34" s="1039"/>
      <c r="V34" s="1039">
        <v>1395</v>
      </c>
      <c r="W34" s="1039"/>
      <c r="X34" s="1039"/>
      <c r="Y34" s="1039"/>
      <c r="Z34" s="1039"/>
      <c r="AA34" s="1039">
        <v>23</v>
      </c>
      <c r="AB34" s="1039"/>
      <c r="AC34" s="1039"/>
      <c r="AD34" s="1039"/>
      <c r="AE34" s="1040"/>
      <c r="AF34" s="1035">
        <v>381</v>
      </c>
      <c r="AG34" s="1036"/>
      <c r="AH34" s="1036"/>
      <c r="AI34" s="1036"/>
      <c r="AJ34" s="1037"/>
      <c r="AK34" s="980">
        <v>877</v>
      </c>
      <c r="AL34" s="971"/>
      <c r="AM34" s="971"/>
      <c r="AN34" s="971"/>
      <c r="AO34" s="971"/>
      <c r="AP34" s="971">
        <v>14008</v>
      </c>
      <c r="AQ34" s="971"/>
      <c r="AR34" s="971"/>
      <c r="AS34" s="971"/>
      <c r="AT34" s="971"/>
      <c r="AU34" s="971">
        <v>13518</v>
      </c>
      <c r="AV34" s="971"/>
      <c r="AW34" s="971"/>
      <c r="AX34" s="971"/>
      <c r="AY34" s="971"/>
      <c r="AZ34" s="1041" t="s">
        <v>555</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46</v>
      </c>
      <c r="R35" s="1039"/>
      <c r="S35" s="1039"/>
      <c r="T35" s="1039"/>
      <c r="U35" s="1039"/>
      <c r="V35" s="1039">
        <v>0</v>
      </c>
      <c r="W35" s="1039"/>
      <c r="X35" s="1039"/>
      <c r="Y35" s="1039"/>
      <c r="Z35" s="1039"/>
      <c r="AA35" s="1039">
        <v>45</v>
      </c>
      <c r="AB35" s="1039"/>
      <c r="AC35" s="1039"/>
      <c r="AD35" s="1039"/>
      <c r="AE35" s="1040"/>
      <c r="AF35" s="1035">
        <v>45</v>
      </c>
      <c r="AG35" s="1036"/>
      <c r="AH35" s="1036"/>
      <c r="AI35" s="1036"/>
      <c r="AJ35" s="1037"/>
      <c r="AK35" s="980" t="s">
        <v>555</v>
      </c>
      <c r="AL35" s="971"/>
      <c r="AM35" s="971"/>
      <c r="AN35" s="971"/>
      <c r="AO35" s="971"/>
      <c r="AP35" s="971" t="s">
        <v>555</v>
      </c>
      <c r="AQ35" s="971"/>
      <c r="AR35" s="971"/>
      <c r="AS35" s="971"/>
      <c r="AT35" s="971"/>
      <c r="AU35" s="971" t="s">
        <v>555</v>
      </c>
      <c r="AV35" s="971"/>
      <c r="AW35" s="971"/>
      <c r="AX35" s="971"/>
      <c r="AY35" s="971"/>
      <c r="AZ35" s="1041" t="s">
        <v>555</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907</v>
      </c>
      <c r="R36" s="1039"/>
      <c r="S36" s="1039"/>
      <c r="T36" s="1039"/>
      <c r="U36" s="1039"/>
      <c r="V36" s="1039">
        <v>897</v>
      </c>
      <c r="W36" s="1039"/>
      <c r="X36" s="1039"/>
      <c r="Y36" s="1039"/>
      <c r="Z36" s="1039"/>
      <c r="AA36" s="1039">
        <v>10</v>
      </c>
      <c r="AB36" s="1039"/>
      <c r="AC36" s="1039"/>
      <c r="AD36" s="1039"/>
      <c r="AE36" s="1040"/>
      <c r="AF36" s="1035">
        <v>10</v>
      </c>
      <c r="AG36" s="1036"/>
      <c r="AH36" s="1036"/>
      <c r="AI36" s="1036"/>
      <c r="AJ36" s="1037"/>
      <c r="AK36" s="980">
        <v>10</v>
      </c>
      <c r="AL36" s="971"/>
      <c r="AM36" s="971"/>
      <c r="AN36" s="971"/>
      <c r="AO36" s="971"/>
      <c r="AP36" s="971" t="s">
        <v>555</v>
      </c>
      <c r="AQ36" s="971"/>
      <c r="AR36" s="971"/>
      <c r="AS36" s="971"/>
      <c r="AT36" s="971"/>
      <c r="AU36" s="971" t="s">
        <v>555</v>
      </c>
      <c r="AV36" s="971"/>
      <c r="AW36" s="971"/>
      <c r="AX36" s="971"/>
      <c r="AY36" s="971"/>
      <c r="AZ36" s="1041" t="s">
        <v>555</v>
      </c>
      <c r="BA36" s="1041"/>
      <c r="BB36" s="1041"/>
      <c r="BC36" s="1041"/>
      <c r="BD36" s="1041"/>
      <c r="BE36" s="972" t="s">
        <v>397</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2357</v>
      </c>
      <c r="AG63" s="959"/>
      <c r="AH63" s="959"/>
      <c r="AI63" s="959"/>
      <c r="AJ63" s="1022"/>
      <c r="AK63" s="1023"/>
      <c r="AL63" s="963"/>
      <c r="AM63" s="963"/>
      <c r="AN63" s="963"/>
      <c r="AO63" s="963"/>
      <c r="AP63" s="959">
        <v>19226</v>
      </c>
      <c r="AQ63" s="959"/>
      <c r="AR63" s="959"/>
      <c r="AS63" s="959"/>
      <c r="AT63" s="959"/>
      <c r="AU63" s="959">
        <v>14776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561</v>
      </c>
      <c r="C68" s="986"/>
      <c r="D68" s="986"/>
      <c r="E68" s="986"/>
      <c r="F68" s="986"/>
      <c r="G68" s="986"/>
      <c r="H68" s="986"/>
      <c r="I68" s="986"/>
      <c r="J68" s="986"/>
      <c r="K68" s="986"/>
      <c r="L68" s="986"/>
      <c r="M68" s="986"/>
      <c r="N68" s="986"/>
      <c r="O68" s="986"/>
      <c r="P68" s="987"/>
      <c r="Q68" s="988">
        <v>6260</v>
      </c>
      <c r="R68" s="982"/>
      <c r="S68" s="982"/>
      <c r="T68" s="982"/>
      <c r="U68" s="982"/>
      <c r="V68" s="982">
        <v>6817</v>
      </c>
      <c r="W68" s="982"/>
      <c r="X68" s="982"/>
      <c r="Y68" s="982"/>
      <c r="Z68" s="982"/>
      <c r="AA68" s="982">
        <v>-557</v>
      </c>
      <c r="AB68" s="982"/>
      <c r="AC68" s="982"/>
      <c r="AD68" s="982"/>
      <c r="AE68" s="982"/>
      <c r="AF68" s="982">
        <v>3266</v>
      </c>
      <c r="AG68" s="982"/>
      <c r="AH68" s="982"/>
      <c r="AI68" s="982"/>
      <c r="AJ68" s="982"/>
      <c r="AK68" s="982" t="s">
        <v>555</v>
      </c>
      <c r="AL68" s="982"/>
      <c r="AM68" s="982"/>
      <c r="AN68" s="982"/>
      <c r="AO68" s="982"/>
      <c r="AP68" s="982">
        <v>13755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562</v>
      </c>
      <c r="C69" s="975"/>
      <c r="D69" s="975"/>
      <c r="E69" s="975"/>
      <c r="F69" s="975"/>
      <c r="G69" s="975"/>
      <c r="H69" s="975"/>
      <c r="I69" s="975"/>
      <c r="J69" s="975"/>
      <c r="K69" s="975"/>
      <c r="L69" s="975"/>
      <c r="M69" s="975"/>
      <c r="N69" s="975"/>
      <c r="O69" s="975"/>
      <c r="P69" s="976"/>
      <c r="Q69" s="977">
        <v>1199</v>
      </c>
      <c r="R69" s="971"/>
      <c r="S69" s="971"/>
      <c r="T69" s="971"/>
      <c r="U69" s="971"/>
      <c r="V69" s="971">
        <v>1199</v>
      </c>
      <c r="W69" s="971"/>
      <c r="X69" s="971"/>
      <c r="Y69" s="971"/>
      <c r="Z69" s="971"/>
      <c r="AA69" s="971" t="s">
        <v>555</v>
      </c>
      <c r="AB69" s="971"/>
      <c r="AC69" s="971"/>
      <c r="AD69" s="971"/>
      <c r="AE69" s="971"/>
      <c r="AF69" s="971" t="s">
        <v>555</v>
      </c>
      <c r="AG69" s="971"/>
      <c r="AH69" s="971"/>
      <c r="AI69" s="971"/>
      <c r="AJ69" s="971"/>
      <c r="AK69" s="971" t="s">
        <v>555</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563</v>
      </c>
      <c r="C70" s="975"/>
      <c r="D70" s="975"/>
      <c r="E70" s="975"/>
      <c r="F70" s="975"/>
      <c r="G70" s="975"/>
      <c r="H70" s="975"/>
      <c r="I70" s="975"/>
      <c r="J70" s="975"/>
      <c r="K70" s="975"/>
      <c r="L70" s="975"/>
      <c r="M70" s="975"/>
      <c r="N70" s="975"/>
      <c r="O70" s="975"/>
      <c r="P70" s="976"/>
      <c r="Q70" s="977">
        <v>313311</v>
      </c>
      <c r="R70" s="971"/>
      <c r="S70" s="971"/>
      <c r="T70" s="971"/>
      <c r="U70" s="971"/>
      <c r="V70" s="971">
        <v>310666</v>
      </c>
      <c r="W70" s="971"/>
      <c r="X70" s="971"/>
      <c r="Y70" s="971"/>
      <c r="Z70" s="971"/>
      <c r="AA70" s="971">
        <v>2644</v>
      </c>
      <c r="AB70" s="971"/>
      <c r="AC70" s="971"/>
      <c r="AD70" s="971"/>
      <c r="AE70" s="971"/>
      <c r="AF70" s="971">
        <v>2644</v>
      </c>
      <c r="AG70" s="971"/>
      <c r="AH70" s="971"/>
      <c r="AI70" s="971"/>
      <c r="AJ70" s="971"/>
      <c r="AK70" s="971">
        <v>2298</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564</v>
      </c>
      <c r="C71" s="975"/>
      <c r="D71" s="975"/>
      <c r="E71" s="975"/>
      <c r="F71" s="975"/>
      <c r="G71" s="975"/>
      <c r="H71" s="975"/>
      <c r="I71" s="975"/>
      <c r="J71" s="975"/>
      <c r="K71" s="975"/>
      <c r="L71" s="975"/>
      <c r="M71" s="975"/>
      <c r="N71" s="975"/>
      <c r="O71" s="975"/>
      <c r="P71" s="976"/>
      <c r="Q71" s="977">
        <v>6442</v>
      </c>
      <c r="R71" s="971"/>
      <c r="S71" s="971"/>
      <c r="T71" s="971"/>
      <c r="U71" s="971"/>
      <c r="V71" s="971">
        <v>6301</v>
      </c>
      <c r="W71" s="971"/>
      <c r="X71" s="971"/>
      <c r="Y71" s="971"/>
      <c r="Z71" s="971"/>
      <c r="AA71" s="971">
        <v>141</v>
      </c>
      <c r="AB71" s="971"/>
      <c r="AC71" s="971"/>
      <c r="AD71" s="971"/>
      <c r="AE71" s="971"/>
      <c r="AF71" s="971">
        <v>141</v>
      </c>
      <c r="AG71" s="971"/>
      <c r="AH71" s="971"/>
      <c r="AI71" s="971"/>
      <c r="AJ71" s="971"/>
      <c r="AK71" s="971">
        <v>20</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569</v>
      </c>
      <c r="C72" s="975"/>
      <c r="D72" s="975"/>
      <c r="E72" s="975"/>
      <c r="F72" s="975"/>
      <c r="G72" s="975"/>
      <c r="H72" s="975"/>
      <c r="I72" s="975"/>
      <c r="J72" s="975"/>
      <c r="K72" s="975"/>
      <c r="L72" s="975"/>
      <c r="M72" s="975"/>
      <c r="N72" s="975"/>
      <c r="O72" s="975"/>
      <c r="P72" s="976"/>
      <c r="Q72" s="977">
        <v>739</v>
      </c>
      <c r="R72" s="971"/>
      <c r="S72" s="971"/>
      <c r="T72" s="971"/>
      <c r="U72" s="971"/>
      <c r="V72" s="971">
        <v>371</v>
      </c>
      <c r="W72" s="971"/>
      <c r="X72" s="971"/>
      <c r="Y72" s="971"/>
      <c r="Z72" s="971"/>
      <c r="AA72" s="971">
        <v>368</v>
      </c>
      <c r="AB72" s="971"/>
      <c r="AC72" s="971"/>
      <c r="AD72" s="971"/>
      <c r="AE72" s="971"/>
      <c r="AF72" s="971">
        <v>368</v>
      </c>
      <c r="AG72" s="971"/>
      <c r="AH72" s="971"/>
      <c r="AI72" s="971"/>
      <c r="AJ72" s="971"/>
      <c r="AK72" s="971" t="s">
        <v>555</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568</v>
      </c>
      <c r="C73" s="975"/>
      <c r="D73" s="975"/>
      <c r="E73" s="975"/>
      <c r="F73" s="975"/>
      <c r="G73" s="975"/>
      <c r="H73" s="975"/>
      <c r="I73" s="975"/>
      <c r="J73" s="975"/>
      <c r="K73" s="975"/>
      <c r="L73" s="975"/>
      <c r="M73" s="975"/>
      <c r="N73" s="975"/>
      <c r="O73" s="975"/>
      <c r="P73" s="976"/>
      <c r="Q73" s="977">
        <v>257</v>
      </c>
      <c r="R73" s="971"/>
      <c r="S73" s="971"/>
      <c r="T73" s="971"/>
      <c r="U73" s="971"/>
      <c r="V73" s="971">
        <v>221</v>
      </c>
      <c r="W73" s="971"/>
      <c r="X73" s="971"/>
      <c r="Y73" s="971"/>
      <c r="Z73" s="971"/>
      <c r="AA73" s="971">
        <v>36</v>
      </c>
      <c r="AB73" s="971"/>
      <c r="AC73" s="971"/>
      <c r="AD73" s="971"/>
      <c r="AE73" s="971"/>
      <c r="AF73" s="971">
        <v>36</v>
      </c>
      <c r="AG73" s="971"/>
      <c r="AH73" s="971"/>
      <c r="AI73" s="971"/>
      <c r="AJ73" s="971"/>
      <c r="AK73" s="971">
        <v>255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567</v>
      </c>
      <c r="C74" s="975"/>
      <c r="D74" s="975"/>
      <c r="E74" s="975"/>
      <c r="F74" s="975"/>
      <c r="G74" s="975"/>
      <c r="H74" s="975"/>
      <c r="I74" s="975"/>
      <c r="J74" s="975"/>
      <c r="K74" s="975"/>
      <c r="L74" s="975"/>
      <c r="M74" s="975"/>
      <c r="N74" s="975"/>
      <c r="O74" s="975"/>
      <c r="P74" s="976"/>
      <c r="Q74" s="977">
        <v>101</v>
      </c>
      <c r="R74" s="971"/>
      <c r="S74" s="971"/>
      <c r="T74" s="971"/>
      <c r="U74" s="971"/>
      <c r="V74" s="971">
        <v>91</v>
      </c>
      <c r="W74" s="971"/>
      <c r="X74" s="971"/>
      <c r="Y74" s="971"/>
      <c r="Z74" s="971"/>
      <c r="AA74" s="971">
        <v>11</v>
      </c>
      <c r="AB74" s="971"/>
      <c r="AC74" s="971"/>
      <c r="AD74" s="971"/>
      <c r="AE74" s="971"/>
      <c r="AF74" s="971">
        <v>11</v>
      </c>
      <c r="AG74" s="971"/>
      <c r="AH74" s="971"/>
      <c r="AI74" s="971"/>
      <c r="AJ74" s="971"/>
      <c r="AK74" s="971">
        <v>28</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565</v>
      </c>
      <c r="C75" s="975"/>
      <c r="D75" s="975"/>
      <c r="E75" s="975"/>
      <c r="F75" s="975"/>
      <c r="G75" s="975"/>
      <c r="H75" s="975"/>
      <c r="I75" s="975"/>
      <c r="J75" s="975"/>
      <c r="K75" s="975"/>
      <c r="L75" s="975"/>
      <c r="M75" s="975"/>
      <c r="N75" s="975"/>
      <c r="O75" s="975"/>
      <c r="P75" s="976"/>
      <c r="Q75" s="977">
        <v>55</v>
      </c>
      <c r="R75" s="971"/>
      <c r="S75" s="971"/>
      <c r="T75" s="971"/>
      <c r="U75" s="971"/>
      <c r="V75" s="971">
        <v>45</v>
      </c>
      <c r="W75" s="971"/>
      <c r="X75" s="971"/>
      <c r="Y75" s="971"/>
      <c r="Z75" s="971"/>
      <c r="AA75" s="971">
        <v>10</v>
      </c>
      <c r="AB75" s="971"/>
      <c r="AC75" s="971"/>
      <c r="AD75" s="971"/>
      <c r="AE75" s="971"/>
      <c r="AF75" s="971">
        <v>10</v>
      </c>
      <c r="AG75" s="971"/>
      <c r="AH75" s="971"/>
      <c r="AI75" s="971"/>
      <c r="AJ75" s="971"/>
      <c r="AK75" s="971" t="s">
        <v>555</v>
      </c>
      <c r="AL75" s="971"/>
      <c r="AM75" s="971"/>
      <c r="AN75" s="971"/>
      <c r="AO75" s="971"/>
      <c r="AP75" s="971" t="s">
        <v>555</v>
      </c>
      <c r="AQ75" s="971"/>
      <c r="AR75" s="971"/>
      <c r="AS75" s="971"/>
      <c r="AT75" s="971"/>
      <c r="AU75" s="971" t="s">
        <v>555</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566</v>
      </c>
      <c r="C76" s="975"/>
      <c r="D76" s="975"/>
      <c r="E76" s="975"/>
      <c r="F76" s="975"/>
      <c r="G76" s="975"/>
      <c r="H76" s="975"/>
      <c r="I76" s="975"/>
      <c r="J76" s="975"/>
      <c r="K76" s="975"/>
      <c r="L76" s="975"/>
      <c r="M76" s="975"/>
      <c r="N76" s="975"/>
      <c r="O76" s="975"/>
      <c r="P76" s="976"/>
      <c r="Q76" s="978">
        <v>286</v>
      </c>
      <c r="R76" s="979"/>
      <c r="S76" s="979"/>
      <c r="T76" s="979"/>
      <c r="U76" s="980"/>
      <c r="V76" s="981">
        <v>263</v>
      </c>
      <c r="W76" s="979"/>
      <c r="X76" s="979"/>
      <c r="Y76" s="979"/>
      <c r="Z76" s="980"/>
      <c r="AA76" s="981">
        <v>23</v>
      </c>
      <c r="AB76" s="979"/>
      <c r="AC76" s="979"/>
      <c r="AD76" s="979"/>
      <c r="AE76" s="980"/>
      <c r="AF76" s="981">
        <v>23</v>
      </c>
      <c r="AG76" s="979"/>
      <c r="AH76" s="979"/>
      <c r="AI76" s="979"/>
      <c r="AJ76" s="980"/>
      <c r="AK76" s="981" t="s">
        <v>555</v>
      </c>
      <c r="AL76" s="979"/>
      <c r="AM76" s="979"/>
      <c r="AN76" s="979"/>
      <c r="AO76" s="980"/>
      <c r="AP76" s="981" t="s">
        <v>555</v>
      </c>
      <c r="AQ76" s="979"/>
      <c r="AR76" s="979"/>
      <c r="AS76" s="979"/>
      <c r="AT76" s="980"/>
      <c r="AU76" s="981" t="s">
        <v>555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6499</v>
      </c>
      <c r="AG88" s="959"/>
      <c r="AH88" s="959"/>
      <c r="AI88" s="959"/>
      <c r="AJ88" s="959"/>
      <c r="AK88" s="963"/>
      <c r="AL88" s="963"/>
      <c r="AM88" s="963"/>
      <c r="AN88" s="963"/>
      <c r="AO88" s="963"/>
      <c r="AP88" s="959">
        <v>13755</v>
      </c>
      <c r="AQ88" s="959"/>
      <c r="AR88" s="959"/>
      <c r="AS88" s="959"/>
      <c r="AT88" s="959"/>
      <c r="AU88" s="959" t="s">
        <v>555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182</v>
      </c>
      <c r="CS102" s="953"/>
      <c r="CT102" s="953"/>
      <c r="CU102" s="953"/>
      <c r="CV102" s="954"/>
      <c r="CW102" s="952">
        <v>64</v>
      </c>
      <c r="CX102" s="953"/>
      <c r="CY102" s="953"/>
      <c r="CZ102" s="953"/>
      <c r="DA102" s="954"/>
      <c r="DB102" s="952" t="s">
        <v>555</v>
      </c>
      <c r="DC102" s="953"/>
      <c r="DD102" s="953"/>
      <c r="DE102" s="953"/>
      <c r="DF102" s="954"/>
      <c r="DG102" s="952" t="s">
        <v>555</v>
      </c>
      <c r="DH102" s="953"/>
      <c r="DI102" s="953"/>
      <c r="DJ102" s="953"/>
      <c r="DK102" s="954"/>
      <c r="DL102" s="952" t="s">
        <v>555</v>
      </c>
      <c r="DM102" s="953"/>
      <c r="DN102" s="953"/>
      <c r="DO102" s="953"/>
      <c r="DP102" s="954"/>
      <c r="DQ102" s="952" t="s">
        <v>555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1847449</v>
      </c>
      <c r="AB110" s="889"/>
      <c r="AC110" s="889"/>
      <c r="AD110" s="889"/>
      <c r="AE110" s="890"/>
      <c r="AF110" s="891">
        <v>1885430</v>
      </c>
      <c r="AG110" s="889"/>
      <c r="AH110" s="889"/>
      <c r="AI110" s="889"/>
      <c r="AJ110" s="890"/>
      <c r="AK110" s="891">
        <v>1757227</v>
      </c>
      <c r="AL110" s="889"/>
      <c r="AM110" s="889"/>
      <c r="AN110" s="889"/>
      <c r="AO110" s="890"/>
      <c r="AP110" s="892">
        <v>17.3</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19389979</v>
      </c>
      <c r="BR110" s="842"/>
      <c r="BS110" s="842"/>
      <c r="BT110" s="842"/>
      <c r="BU110" s="842"/>
      <c r="BV110" s="842">
        <v>20258263</v>
      </c>
      <c r="BW110" s="842"/>
      <c r="BX110" s="842"/>
      <c r="BY110" s="842"/>
      <c r="BZ110" s="842"/>
      <c r="CA110" s="842">
        <v>20934444</v>
      </c>
      <c r="CB110" s="842"/>
      <c r="CC110" s="842"/>
      <c r="CD110" s="842"/>
      <c r="CE110" s="842"/>
      <c r="CF110" s="866">
        <v>206.1</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17986</v>
      </c>
      <c r="BR111" s="817"/>
      <c r="BS111" s="817"/>
      <c r="BT111" s="817"/>
      <c r="BU111" s="817"/>
      <c r="BV111" s="817">
        <v>11007</v>
      </c>
      <c r="BW111" s="817"/>
      <c r="BX111" s="817"/>
      <c r="BY111" s="817"/>
      <c r="BZ111" s="817"/>
      <c r="CA111" s="817">
        <v>6859</v>
      </c>
      <c r="CB111" s="817"/>
      <c r="CC111" s="817"/>
      <c r="CD111" s="817"/>
      <c r="CE111" s="817"/>
      <c r="CF111" s="875">
        <v>0.1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14777168</v>
      </c>
      <c r="BR112" s="817"/>
      <c r="BS112" s="817"/>
      <c r="BT112" s="817"/>
      <c r="BU112" s="817"/>
      <c r="BV112" s="817">
        <v>15021784</v>
      </c>
      <c r="BW112" s="817"/>
      <c r="BX112" s="817"/>
      <c r="BY112" s="817"/>
      <c r="BZ112" s="817"/>
      <c r="CA112" s="817">
        <v>14776277</v>
      </c>
      <c r="CB112" s="817"/>
      <c r="CC112" s="817"/>
      <c r="CD112" s="817"/>
      <c r="CE112" s="817"/>
      <c r="CF112" s="875">
        <v>145.5</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733264</v>
      </c>
      <c r="AB113" s="919"/>
      <c r="AC113" s="919"/>
      <c r="AD113" s="919"/>
      <c r="AE113" s="920"/>
      <c r="AF113" s="921">
        <v>712441</v>
      </c>
      <c r="AG113" s="919"/>
      <c r="AH113" s="919"/>
      <c r="AI113" s="919"/>
      <c r="AJ113" s="920"/>
      <c r="AK113" s="921">
        <v>701871</v>
      </c>
      <c r="AL113" s="919"/>
      <c r="AM113" s="919"/>
      <c r="AN113" s="919"/>
      <c r="AO113" s="920"/>
      <c r="AP113" s="922">
        <v>6.9</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2252</v>
      </c>
      <c r="AB114" s="780"/>
      <c r="AC114" s="780"/>
      <c r="AD114" s="780"/>
      <c r="AE114" s="781"/>
      <c r="AF114" s="782">
        <v>2252</v>
      </c>
      <c r="AG114" s="780"/>
      <c r="AH114" s="780"/>
      <c r="AI114" s="780"/>
      <c r="AJ114" s="781"/>
      <c r="AK114" s="782">
        <v>2252</v>
      </c>
      <c r="AL114" s="780"/>
      <c r="AM114" s="780"/>
      <c r="AN114" s="780"/>
      <c r="AO114" s="781"/>
      <c r="AP114" s="824">
        <v>0</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1154927</v>
      </c>
      <c r="BR114" s="817"/>
      <c r="BS114" s="817"/>
      <c r="BT114" s="817"/>
      <c r="BU114" s="817"/>
      <c r="BV114" s="817">
        <v>1290583</v>
      </c>
      <c r="BW114" s="817"/>
      <c r="BX114" s="817"/>
      <c r="BY114" s="817"/>
      <c r="BZ114" s="817"/>
      <c r="CA114" s="817">
        <v>1272005</v>
      </c>
      <c r="CB114" s="817"/>
      <c r="CC114" s="817"/>
      <c r="CD114" s="817"/>
      <c r="CE114" s="817"/>
      <c r="CF114" s="875">
        <v>12.5</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6390</v>
      </c>
      <c r="AB115" s="919"/>
      <c r="AC115" s="919"/>
      <c r="AD115" s="919"/>
      <c r="AE115" s="920"/>
      <c r="AF115" s="921">
        <v>3398</v>
      </c>
      <c r="AG115" s="919"/>
      <c r="AH115" s="919"/>
      <c r="AI115" s="919"/>
      <c r="AJ115" s="920"/>
      <c r="AK115" s="921">
        <v>1718</v>
      </c>
      <c r="AL115" s="919"/>
      <c r="AM115" s="919"/>
      <c r="AN115" s="919"/>
      <c r="AO115" s="920"/>
      <c r="AP115" s="922">
        <v>0</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2589355</v>
      </c>
      <c r="AB117" s="903"/>
      <c r="AC117" s="903"/>
      <c r="AD117" s="903"/>
      <c r="AE117" s="904"/>
      <c r="AF117" s="905">
        <v>2603521</v>
      </c>
      <c r="AG117" s="903"/>
      <c r="AH117" s="903"/>
      <c r="AI117" s="903"/>
      <c r="AJ117" s="904"/>
      <c r="AK117" s="905">
        <v>2463068</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35340060</v>
      </c>
      <c r="BR119" s="845"/>
      <c r="BS119" s="845"/>
      <c r="BT119" s="845"/>
      <c r="BU119" s="845"/>
      <c r="BV119" s="845">
        <v>36581637</v>
      </c>
      <c r="BW119" s="845"/>
      <c r="BX119" s="845"/>
      <c r="BY119" s="845"/>
      <c r="BZ119" s="845"/>
      <c r="CA119" s="845">
        <v>36989585</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17986</v>
      </c>
      <c r="DH119" s="764"/>
      <c r="DI119" s="764"/>
      <c r="DJ119" s="764"/>
      <c r="DK119" s="765"/>
      <c r="DL119" s="766">
        <v>11007</v>
      </c>
      <c r="DM119" s="764"/>
      <c r="DN119" s="764"/>
      <c r="DO119" s="764"/>
      <c r="DP119" s="765"/>
      <c r="DQ119" s="766">
        <v>6859</v>
      </c>
      <c r="DR119" s="764"/>
      <c r="DS119" s="764"/>
      <c r="DT119" s="764"/>
      <c r="DU119" s="765"/>
      <c r="DV119" s="848">
        <v>0.1</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9440703</v>
      </c>
      <c r="BR120" s="842"/>
      <c r="BS120" s="842"/>
      <c r="BT120" s="842"/>
      <c r="BU120" s="842"/>
      <c r="BV120" s="842">
        <v>9032152</v>
      </c>
      <c r="BW120" s="842"/>
      <c r="BX120" s="842"/>
      <c r="BY120" s="842"/>
      <c r="BZ120" s="842"/>
      <c r="CA120" s="842">
        <v>9422309</v>
      </c>
      <c r="CB120" s="842"/>
      <c r="CC120" s="842"/>
      <c r="CD120" s="842"/>
      <c r="CE120" s="842"/>
      <c r="CF120" s="866">
        <v>92.8</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12990240</v>
      </c>
      <c r="DH120" s="842"/>
      <c r="DI120" s="842"/>
      <c r="DJ120" s="842"/>
      <c r="DK120" s="842"/>
      <c r="DL120" s="842">
        <v>13199942</v>
      </c>
      <c r="DM120" s="842"/>
      <c r="DN120" s="842"/>
      <c r="DO120" s="842"/>
      <c r="DP120" s="842"/>
      <c r="DQ120" s="842">
        <v>13517943</v>
      </c>
      <c r="DR120" s="842"/>
      <c r="DS120" s="842"/>
      <c r="DT120" s="842"/>
      <c r="DU120" s="842"/>
      <c r="DV120" s="843">
        <v>133.1</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41751</v>
      </c>
      <c r="BR121" s="817"/>
      <c r="BS121" s="817"/>
      <c r="BT121" s="817"/>
      <c r="BU121" s="817"/>
      <c r="BV121" s="817">
        <v>31171</v>
      </c>
      <c r="BW121" s="817"/>
      <c r="BX121" s="817"/>
      <c r="BY121" s="817"/>
      <c r="BZ121" s="817"/>
      <c r="CA121" s="817">
        <v>21654</v>
      </c>
      <c r="CB121" s="817"/>
      <c r="CC121" s="817"/>
      <c r="CD121" s="817"/>
      <c r="CE121" s="817"/>
      <c r="CF121" s="875">
        <v>0.2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1026789</v>
      </c>
      <c r="DH121" s="817"/>
      <c r="DI121" s="817"/>
      <c r="DJ121" s="817"/>
      <c r="DK121" s="817"/>
      <c r="DL121" s="817">
        <v>1090091</v>
      </c>
      <c r="DM121" s="817"/>
      <c r="DN121" s="817"/>
      <c r="DO121" s="817"/>
      <c r="DP121" s="817"/>
      <c r="DQ121" s="817">
        <v>1066230</v>
      </c>
      <c r="DR121" s="817"/>
      <c r="DS121" s="817"/>
      <c r="DT121" s="817"/>
      <c r="DU121" s="817"/>
      <c r="DV121" s="794">
        <v>10.5</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22768021</v>
      </c>
      <c r="BR122" s="845"/>
      <c r="BS122" s="845"/>
      <c r="BT122" s="845"/>
      <c r="BU122" s="845"/>
      <c r="BV122" s="845">
        <v>23450019</v>
      </c>
      <c r="BW122" s="845"/>
      <c r="BX122" s="845"/>
      <c r="BY122" s="845"/>
      <c r="BZ122" s="845"/>
      <c r="CA122" s="845">
        <v>23902794</v>
      </c>
      <c r="CB122" s="845"/>
      <c r="CC122" s="845"/>
      <c r="CD122" s="845"/>
      <c r="CE122" s="845"/>
      <c r="CF122" s="846">
        <v>235.4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428835</v>
      </c>
      <c r="DH122" s="817"/>
      <c r="DI122" s="817"/>
      <c r="DJ122" s="817"/>
      <c r="DK122" s="817"/>
      <c r="DL122" s="817">
        <v>195001</v>
      </c>
      <c r="DM122" s="817"/>
      <c r="DN122" s="817"/>
      <c r="DO122" s="817"/>
      <c r="DP122" s="817"/>
      <c r="DQ122" s="817">
        <v>192104</v>
      </c>
      <c r="DR122" s="817"/>
      <c r="DS122" s="817"/>
      <c r="DT122" s="817"/>
      <c r="DU122" s="817"/>
      <c r="DV122" s="794">
        <v>1.9</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32250475</v>
      </c>
      <c r="BR123" s="833"/>
      <c r="BS123" s="833"/>
      <c r="BT123" s="833"/>
      <c r="BU123" s="833"/>
      <c r="BV123" s="833">
        <v>32513342</v>
      </c>
      <c r="BW123" s="833"/>
      <c r="BX123" s="833"/>
      <c r="BY123" s="833"/>
      <c r="BZ123" s="833"/>
      <c r="CA123" s="833">
        <v>33346757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31.3</v>
      </c>
      <c r="BR124" s="831"/>
      <c r="BS124" s="831"/>
      <c r="BT124" s="831"/>
      <c r="BU124" s="831"/>
      <c r="BV124" s="831">
        <v>41.4</v>
      </c>
      <c r="BW124" s="831"/>
      <c r="BX124" s="831"/>
      <c r="BY124" s="831"/>
      <c r="BZ124" s="831"/>
      <c r="CA124" s="831">
        <v>35.799999999999997</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331304</v>
      </c>
      <c r="DH124" s="764"/>
      <c r="DI124" s="764"/>
      <c r="DJ124" s="764"/>
      <c r="DK124" s="765"/>
      <c r="DL124" s="766">
        <v>536750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6390</v>
      </c>
      <c r="AB127" s="780"/>
      <c r="AC127" s="780"/>
      <c r="AD127" s="780"/>
      <c r="AE127" s="781"/>
      <c r="AF127" s="782">
        <v>3398</v>
      </c>
      <c r="AG127" s="780"/>
      <c r="AH127" s="780"/>
      <c r="AI127" s="780"/>
      <c r="AJ127" s="781"/>
      <c r="AK127" s="782">
        <v>1718</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7473</v>
      </c>
      <c r="AB128" s="801"/>
      <c r="AC128" s="801"/>
      <c r="AD128" s="801"/>
      <c r="AE128" s="802"/>
      <c r="AF128" s="803">
        <v>7473</v>
      </c>
      <c r="AG128" s="801"/>
      <c r="AH128" s="801"/>
      <c r="AI128" s="801"/>
      <c r="AJ128" s="802"/>
      <c r="AK128" s="803">
        <v>7473</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13.07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11573695</v>
      </c>
      <c r="AB129" s="780"/>
      <c r="AC129" s="780"/>
      <c r="AD129" s="780"/>
      <c r="AE129" s="781"/>
      <c r="AF129" s="782">
        <v>11487122</v>
      </c>
      <c r="AG129" s="780"/>
      <c r="AH129" s="780"/>
      <c r="AI129" s="780"/>
      <c r="AJ129" s="781"/>
      <c r="AK129" s="782">
        <v>11841346</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18.07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1723188</v>
      </c>
      <c r="AB130" s="780"/>
      <c r="AC130" s="780"/>
      <c r="AD130" s="780"/>
      <c r="AE130" s="781"/>
      <c r="AF130" s="782">
        <v>1682820</v>
      </c>
      <c r="AG130" s="780"/>
      <c r="AH130" s="780"/>
      <c r="AI130" s="780"/>
      <c r="AJ130" s="781"/>
      <c r="AK130" s="782">
        <v>1685078</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9850507</v>
      </c>
      <c r="AB131" s="764"/>
      <c r="AC131" s="764"/>
      <c r="AD131" s="764"/>
      <c r="AE131" s="765"/>
      <c r="AF131" s="766">
        <v>9804302</v>
      </c>
      <c r="AG131" s="764"/>
      <c r="AH131" s="764"/>
      <c r="AI131" s="764"/>
      <c r="AJ131" s="765"/>
      <c r="AK131" s="766">
        <v>10156268</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35.799999999999997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8.7172568879999996</v>
      </c>
      <c r="AB132" s="745"/>
      <c r="AC132" s="745"/>
      <c r="AD132" s="745"/>
      <c r="AE132" s="746"/>
      <c r="AF132" s="747">
        <v>9.3145641579999996</v>
      </c>
      <c r="AG132" s="745"/>
      <c r="AH132" s="745"/>
      <c r="AI132" s="745"/>
      <c r="AJ132" s="746"/>
      <c r="AK132" s="747">
        <v>7.5866154769999996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8.6</v>
      </c>
      <c r="AB133" s="724"/>
      <c r="AC133" s="724"/>
      <c r="AD133" s="724"/>
      <c r="AE133" s="725"/>
      <c r="AF133" s="723">
        <v>8.6999999999999993</v>
      </c>
      <c r="AG133" s="724"/>
      <c r="AH133" s="724"/>
      <c r="AI133" s="724"/>
      <c r="AJ133" s="725"/>
      <c r="AK133" s="723">
        <v>8.5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aGr4OODRTxXO9CXNjm/g6gmoNOsNtuqywLPtNxu+Sha+DUIGYtuK3pXizU5oXFdRvLlj4qoRYxjWQFkXiN55g==" saltValue="jR76f2UUjO+lLlZtToCb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WUfM4XyUk1pC/Bs3pmuiq9wBYnjUboeOuixm5buD7eJecD6ff8wOH6Il+QfBC7fAkAGzJ2hkrwFx0sM/Lk1TA==" saltValue="ZmUCB3hdW969ukySUKu0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g77MKfntL9EUqieEwgr5W2imM+mApK5wqGcu+S3Jt8cBW7d/T9u+/b/JMgndzzLfeIElKzg3cquPj5Jms+48g==" saltValue="LVD8ZvIEJY/srd3mmVLu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4125461</v>
      </c>
      <c r="AP9" s="269">
        <v>114089</v>
      </c>
      <c r="AQ9" s="270">
        <v>117270</v>
      </c>
      <c r="AR9" s="271">
        <v>-2.7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33353</v>
      </c>
      <c r="AP10" s="272">
        <v>922</v>
      </c>
      <c r="AQ10" s="273">
        <v>10490</v>
      </c>
      <c r="AR10" s="274">
        <v>-91.2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99008</v>
      </c>
      <c r="AP11" s="272">
        <v>2738</v>
      </c>
      <c r="AQ11" s="273">
        <v>1802</v>
      </c>
      <c r="AR11" s="274">
        <v>51.9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3</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141469</v>
      </c>
      <c r="AP13" s="272">
        <v>3912</v>
      </c>
      <c r="AQ13" s="273">
        <v>4482</v>
      </c>
      <c r="AR13" s="274">
        <v>-12.7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129830</v>
      </c>
      <c r="AP14" s="272">
        <v>3590</v>
      </c>
      <c r="AQ14" s="273">
        <v>2749</v>
      </c>
      <c r="AR14" s="274">
        <v>30.6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-194825</v>
      </c>
      <c r="AP15" s="272">
        <v>-5388</v>
      </c>
      <c r="AQ15" s="273">
        <v>-7399</v>
      </c>
      <c r="AR15" s="274">
        <v>-27.2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4334296</v>
      </c>
      <c r="AP16" s="272">
        <v>119864</v>
      </c>
      <c r="AQ16" s="273">
        <v>129397</v>
      </c>
      <c r="AR16" s="274">
        <v>-7.4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11.75</v>
      </c>
      <c r="AP21" s="286">
        <v>11.07</v>
      </c>
      <c r="AQ21" s="287">
        <v>0.68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v>
      </c>
      <c r="AP22" s="291">
        <v>97.2</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1757227</v>
      </c>
      <c r="AP32" s="300">
        <v>48596</v>
      </c>
      <c r="AQ32" s="301">
        <v>74841</v>
      </c>
      <c r="AR32" s="302">
        <v>-35.1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701871</v>
      </c>
      <c r="AP35" s="300">
        <v>19410</v>
      </c>
      <c r="AQ35" s="301">
        <v>16683</v>
      </c>
      <c r="AR35" s="302">
        <v>16.3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2252</v>
      </c>
      <c r="AP36" s="300">
        <v>62</v>
      </c>
      <c r="AQ36" s="301">
        <v>2411</v>
      </c>
      <c r="AR36" s="302">
        <v>-97.4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1718</v>
      </c>
      <c r="AP37" s="300">
        <v>48</v>
      </c>
      <c r="AQ37" s="301">
        <v>548</v>
      </c>
      <c r="AR37" s="302">
        <v>-91.2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7</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-7473</v>
      </c>
      <c r="AP39" s="300">
        <v>-207</v>
      </c>
      <c r="AQ39" s="301">
        <v>-3756</v>
      </c>
      <c r="AR39" s="302">
        <v>-94.5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-1685078</v>
      </c>
      <c r="AP40" s="300">
        <v>-46601</v>
      </c>
      <c r="AQ40" s="301">
        <v>-63247</v>
      </c>
      <c r="AR40" s="302">
        <v>-26.3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770517</v>
      </c>
      <c r="AP41" s="300">
        <v>21309</v>
      </c>
      <c r="AQ41" s="301">
        <v>27488</v>
      </c>
      <c r="AR41" s="302">
        <v>-22.5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3725772</v>
      </c>
      <c r="AN51" s="322">
        <v>100563</v>
      </c>
      <c r="AO51" s="323">
        <v>27.3</v>
      </c>
      <c r="AP51" s="324">
        <v>92632</v>
      </c>
      <c r="AQ51" s="325">
        <v>-1.5</v>
      </c>
      <c r="AR51" s="326">
        <v>28.8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2914340</v>
      </c>
      <c r="AN52" s="330">
        <v>78662</v>
      </c>
      <c r="AO52" s="331">
        <v>48.3</v>
      </c>
      <c r="AP52" s="332">
        <v>47978</v>
      </c>
      <c r="AQ52" s="333">
        <v>-2</v>
      </c>
      <c r="AR52" s="334">
        <v>50.3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4565235</v>
      </c>
      <c r="AN53" s="322">
        <v>124505</v>
      </c>
      <c r="AO53" s="323">
        <v>23.8</v>
      </c>
      <c r="AP53" s="324">
        <v>96469</v>
      </c>
      <c r="AQ53" s="325">
        <v>4.0999999999999996</v>
      </c>
      <c r="AR53" s="326">
        <v>19.7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3720887</v>
      </c>
      <c r="AN54" s="330">
        <v>101478</v>
      </c>
      <c r="AO54" s="331">
        <v>29</v>
      </c>
      <c r="AP54" s="332">
        <v>49775</v>
      </c>
      <c r="AQ54" s="333">
        <v>3.7</v>
      </c>
      <c r="AR54" s="334">
        <v>25.3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5767195</v>
      </c>
      <c r="AN55" s="322">
        <v>157897</v>
      </c>
      <c r="AO55" s="323">
        <v>26.8</v>
      </c>
      <c r="AP55" s="324">
        <v>85743</v>
      </c>
      <c r="AQ55" s="325">
        <v>-11.1</v>
      </c>
      <c r="AR55" s="326">
        <v>37.9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4782043</v>
      </c>
      <c r="AN56" s="330">
        <v>130925</v>
      </c>
      <c r="AO56" s="331">
        <v>29</v>
      </c>
      <c r="AP56" s="332">
        <v>45231</v>
      </c>
      <c r="AQ56" s="333">
        <v>-9.1</v>
      </c>
      <c r="AR56" s="334">
        <v>38.1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4764374</v>
      </c>
      <c r="AN57" s="322">
        <v>130588</v>
      </c>
      <c r="AO57" s="323">
        <v>-17.3</v>
      </c>
      <c r="AP57" s="324">
        <v>92509</v>
      </c>
      <c r="AQ57" s="325">
        <v>7.9</v>
      </c>
      <c r="AR57" s="326">
        <v>-25.2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3860287</v>
      </c>
      <c r="AN58" s="330">
        <v>105808</v>
      </c>
      <c r="AO58" s="331">
        <v>-19.2</v>
      </c>
      <c r="AP58" s="332">
        <v>52274</v>
      </c>
      <c r="AQ58" s="333">
        <v>15.6</v>
      </c>
      <c r="AR58" s="334">
        <v>-34.799999999999997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4685341</v>
      </c>
      <c r="AN59" s="322">
        <v>129572</v>
      </c>
      <c r="AO59" s="323">
        <v>-0.8</v>
      </c>
      <c r="AP59" s="324">
        <v>98544</v>
      </c>
      <c r="AQ59" s="325">
        <v>6.5</v>
      </c>
      <c r="AR59" s="326">
        <v>-7.3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3622450</v>
      </c>
      <c r="AN60" s="330">
        <v>100178</v>
      </c>
      <c r="AO60" s="331">
        <v>-5.3</v>
      </c>
      <c r="AP60" s="332">
        <v>55816</v>
      </c>
      <c r="AQ60" s="333">
        <v>6.8</v>
      </c>
      <c r="AR60" s="334">
        <v>-12.1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4701583</v>
      </c>
      <c r="AN61" s="337">
        <v>128625</v>
      </c>
      <c r="AO61" s="338">
        <v>12</v>
      </c>
      <c r="AP61" s="339">
        <v>93179</v>
      </c>
      <c r="AQ61" s="340">
        <v>1.2</v>
      </c>
      <c r="AR61" s="326">
        <v>10.8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3780001</v>
      </c>
      <c r="AN62" s="330">
        <v>103410</v>
      </c>
      <c r="AO62" s="331">
        <v>16.399999999999999</v>
      </c>
      <c r="AP62" s="332">
        <v>50215</v>
      </c>
      <c r="AQ62" s="333">
        <v>3</v>
      </c>
      <c r="AR62" s="334">
        <v>13.4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nPHlY45gUYPAOLaFxhF/ewhjBbNZ7glJdNojv+IsbGfW+cumrp0cGJJ7gikUvd96E4jfMIgnEX/CsPoP0E3lw==" saltValue="dWKcJdnzYDlG3xi4s3YH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I6KHM4iovF7nbfK5NRBps5JT39ERKolBF69pGzAG7CfNV5JQ79jPjtryr4/pJz0mPosxa4Go3vByjJ3lGgo6bQ==" saltValue="ZhWDZF+UXLmzZ0/2PG3K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KjjQg8/G/pH2t2t9oVBbC01mxluVyEHHQhcwehVlErEu/M9Qipg21QUb0WKUwwfHV7rfw7xnMb/pvm8Br2lHag==" saltValue="rbNPZhrN3Mik+sGzbgjH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33.29</v>
      </c>
      <c r="G47" s="12">
        <v>33.76</v>
      </c>
      <c r="H47" s="12">
        <v>34</v>
      </c>
      <c r="I47" s="12">
        <v>33.049999999999997</v>
      </c>
      <c r="J47" s="13">
        <v>31.28</v>
      </c>
    </row>
    <row r="48" spans="2:10" ht="57.75" customHeight="1" x14ac:dyDescent="0.15">
      <c r="B48" s="14"/>
      <c r="C48" s="1141" t="s">
        <v>4</v>
      </c>
      <c r="D48" s="1141"/>
      <c r="E48" s="1142"/>
      <c r="F48" s="15">
        <v>7.91</v>
      </c>
      <c r="G48" s="16">
        <v>5.41</v>
      </c>
      <c r="H48" s="16">
        <v>5.57</v>
      </c>
      <c r="I48" s="16">
        <v>5.42</v>
      </c>
      <c r="J48" s="17">
        <v>5.27</v>
      </c>
    </row>
    <row r="49" spans="2:10" ht="57.75" customHeight="1" thickBot="1" x14ac:dyDescent="0.2">
      <c r="B49" s="18"/>
      <c r="C49" s="1143" t="s">
        <v>5</v>
      </c>
      <c r="D49" s="1143"/>
      <c r="E49" s="1144"/>
      <c r="F49" s="19">
        <v>3.7</v>
      </c>
      <c r="G49" s="20">
        <v>6.7</v>
      </c>
      <c r="H49" s="20">
        <v>4.4000000000000004</v>
      </c>
      <c r="I49" s="20">
        <v>1.73</v>
      </c>
      <c r="J49" s="21">
        <v>2.2999999999999998</v>
      </c>
    </row>
    <row r="50" spans="2:10" x14ac:dyDescent="0.15"/>
  </sheetData>
  <sheetProtection algorithmName="SHA-512" hashValue="T31jqiNkOEaL+C+dYtIF+h3gDs9dRM0IrUohs0o3Iy9CrEhxJF9zqxFsvCzCrm86/k9lYPCfADs5xQ1IMREjcw==" saltValue="whfi1wOS7a2Tlv/VlQtm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川合　凌</cp:lastModifiedBy>
  <cp:lastPrinted>2026-03-16T01:52:57Z</cp:lastPrinted>
  <dcterms:created xsi:type="dcterms:W3CDTF">2026-02-23T08:23:57Z</dcterms:created>
  <dcterms:modified xsi:type="dcterms:W3CDTF">2026-03-16T02:10:01Z</dcterms:modified>
  <cp:category/>
</cp:coreProperties>
</file>